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1.xml" ContentType="application/vnd.openxmlformats-officedocument.spreadsheetml.comments+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omments2.xml" ContentType="application/vnd.openxmlformats-officedocument.spreadsheetml.comments+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omments3.xml" ContentType="application/vnd.openxmlformats-officedocument.spreadsheetml.comments+xml"/>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omments4.xml" ContentType="application/vnd.openxmlformats-officedocument.spreadsheetml.comments+xml"/>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omments5.xml" ContentType="application/vnd.openxmlformats-officedocument.spreadsheetml.comments+xml"/>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omments6.xml" ContentType="application/vnd.openxmlformats-officedocument.spreadsheetml.comments+xml"/>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ustomProperty92.bin" ContentType="application/vnd.openxmlformats-officedocument.spreadsheetml.customProperty"/>
  <Override PartName="/xl/comments7.xml" ContentType="application/vnd.openxmlformats-officedocument.spreadsheetml.comments+xml"/>
  <Override PartName="/xl/customProperty93.bin" ContentType="application/vnd.openxmlformats-officedocument.spreadsheetml.customProperty"/>
  <Override PartName="/xl/customProperty94.bin" ContentType="application/vnd.openxmlformats-officedocument.spreadsheetml.customProperty"/>
  <Override PartName="/xl/customProperty95.bin" ContentType="application/vnd.openxmlformats-officedocument.spreadsheetml.customProperty"/>
  <Override PartName="/xl/customProperty96.bin" ContentType="application/vnd.openxmlformats-officedocument.spreadsheetml.customProperty"/>
  <Override PartName="/xl/customProperty97.bin" ContentType="application/vnd.openxmlformats-officedocument.spreadsheetml.customProperty"/>
  <Override PartName="/xl/customProperty98.bin" ContentType="application/vnd.openxmlformats-officedocument.spreadsheetml.customProperty"/>
  <Override PartName="/xl/customProperty99.bin" ContentType="application/vnd.openxmlformats-officedocument.spreadsheetml.customProperty"/>
  <Override PartName="/xl/customProperty100.bin" ContentType="application/vnd.openxmlformats-officedocument.spreadsheetml.customProperty"/>
  <Override PartName="/xl/customProperty101.bin" ContentType="application/vnd.openxmlformats-officedocument.spreadsheetml.customProperty"/>
  <Override PartName="/xl/customProperty102.bin" ContentType="application/vnd.openxmlformats-officedocument.spreadsheetml.customProperty"/>
  <Override PartName="/xl/customProperty103.bin" ContentType="application/vnd.openxmlformats-officedocument.spreadsheetml.customProperty"/>
  <Override PartName="/xl/customProperty104.bin" ContentType="application/vnd.openxmlformats-officedocument.spreadsheetml.customProperty"/>
  <Override PartName="/xl/customProperty105.bin" ContentType="application/vnd.openxmlformats-officedocument.spreadsheetml.customProperty"/>
  <Override PartName="/xl/customProperty106.bin" ContentType="application/vnd.openxmlformats-officedocument.spreadsheetml.customProperty"/>
  <Override PartName="/xl/customProperty107.bin" ContentType="application/vnd.openxmlformats-officedocument.spreadsheetml.customProperty"/>
  <Override PartName="/xl/customProperty108.bin" ContentType="application/vnd.openxmlformats-officedocument.spreadsheetml.customProperty"/>
  <Override PartName="/xl/customProperty109.bin" ContentType="application/vnd.openxmlformats-officedocument.spreadsheetml.customProperty"/>
  <Override PartName="/xl/customProperty110.bin" ContentType="application/vnd.openxmlformats-officedocument.spreadsheetml.customProperty"/>
  <Override PartName="/xl/customProperty111.bin" ContentType="application/vnd.openxmlformats-officedocument.spreadsheetml.customProperty"/>
  <Override PartName="/xl/customProperty112.bin" ContentType="application/vnd.openxmlformats-officedocument.spreadsheetml.customProperty"/>
  <Override PartName="/xl/customProperty113.bin" ContentType="application/vnd.openxmlformats-officedocument.spreadsheetml.customProperty"/>
  <Override PartName="/xl/customProperty114.bin" ContentType="application/vnd.openxmlformats-officedocument.spreadsheetml.customProperty"/>
  <Override PartName="/xl/customProperty115.bin" ContentType="application/vnd.openxmlformats-officedocument.spreadsheetml.customProperty"/>
  <Override PartName="/xl/customProperty116.bin" ContentType="application/vnd.openxmlformats-officedocument.spreadsheetml.customProperty"/>
  <Override PartName="/xl/customProperty117.bin" ContentType="application/vnd.openxmlformats-officedocument.spreadsheetml.customProperty"/>
  <Override PartName="/xl/customProperty118.bin" ContentType="application/vnd.openxmlformats-officedocument.spreadsheetml.customProperty"/>
  <Override PartName="/xl/customProperty119.bin" ContentType="application/vnd.openxmlformats-officedocument.spreadsheetml.customProperty"/>
  <Override PartName="/xl/customProperty120.bin" ContentType="application/vnd.openxmlformats-officedocument.spreadsheetml.customProperty"/>
  <Override PartName="/xl/customProperty121.bin" ContentType="application/vnd.openxmlformats-officedocument.spreadsheetml.customProperty"/>
  <Override PartName="/xl/customProperty122.bin" ContentType="application/vnd.openxmlformats-officedocument.spreadsheetml.customProperty"/>
  <Override PartName="/xl/customProperty123.bin" ContentType="application/vnd.openxmlformats-officedocument.spreadsheetml.customProperty"/>
  <Override PartName="/xl/customProperty124.bin" ContentType="application/vnd.openxmlformats-officedocument.spreadsheetml.customProperty"/>
  <Override PartName="/xl/customProperty125.bin" ContentType="application/vnd.openxmlformats-officedocument.spreadsheetml.customProperty"/>
  <Override PartName="/xl/customProperty126.bin" ContentType="application/vnd.openxmlformats-officedocument.spreadsheetml.customProperty"/>
  <Override PartName="/xl/customProperty127.bin" ContentType="application/vnd.openxmlformats-officedocument.spreadsheetml.customProperty"/>
  <Override PartName="/xl/comments8.xml" ContentType="application/vnd.openxmlformats-officedocument.spreadsheetml.comments+xml"/>
  <Override PartName="/xl/customProperty128.bin" ContentType="application/vnd.openxmlformats-officedocument.spreadsheetml.customProperty"/>
  <Override PartName="/xl/customProperty129.bin" ContentType="application/vnd.openxmlformats-officedocument.spreadsheetml.customProperty"/>
  <Override PartName="/xl/customProperty130.bin" ContentType="application/vnd.openxmlformats-officedocument.spreadsheetml.customProperty"/>
  <Override PartName="/xl/customProperty131.bin" ContentType="application/vnd.openxmlformats-officedocument.spreadsheetml.customProperty"/>
  <Override PartName="/xl/customProperty132.bin" ContentType="application/vnd.openxmlformats-officedocument.spreadsheetml.customProperty"/>
  <Override PartName="/xl/customProperty133.bin" ContentType="application/vnd.openxmlformats-officedocument.spreadsheetml.customProperty"/>
  <Override PartName="/xl/customProperty134.bin" ContentType="application/vnd.openxmlformats-officedocument.spreadsheetml.customProperty"/>
  <Override PartName="/xl/customProperty135.bin" ContentType="application/vnd.openxmlformats-officedocument.spreadsheetml.customProperty"/>
  <Override PartName="/xl/customProperty136.bin" ContentType="application/vnd.openxmlformats-officedocument.spreadsheetml.customProperty"/>
  <Override PartName="/xl/customProperty137.bin" ContentType="application/vnd.openxmlformats-officedocument.spreadsheetml.customProperty"/>
  <Override PartName="/xl/customProperty138.bin" ContentType="application/vnd.openxmlformats-officedocument.spreadsheetml.customProperty"/>
  <Override PartName="/xl/customProperty139.bin" ContentType="application/vnd.openxmlformats-officedocument.spreadsheetml.customProperty"/>
  <Override PartName="/xl/customProperty140.bin" ContentType="application/vnd.openxmlformats-officedocument.spreadsheetml.customProperty"/>
  <Override PartName="/xl/customProperty141.bin" ContentType="application/vnd.openxmlformats-officedocument.spreadsheetml.customProperty"/>
  <Override PartName="/xl/customProperty142.bin" ContentType="application/vnd.openxmlformats-officedocument.spreadsheetml.customProperty"/>
  <Override PartName="/xl/comments9.xml" ContentType="application/vnd.openxmlformats-officedocument.spreadsheetml.comments+xml"/>
  <Override PartName="/xl/customProperty143.bin" ContentType="application/vnd.openxmlformats-officedocument.spreadsheetml.customProperty"/>
  <Override PartName="/xl/customProperty144.bin" ContentType="application/vnd.openxmlformats-officedocument.spreadsheetml.customProperty"/>
  <Override PartName="/xl/customProperty145.bin" ContentType="application/vnd.openxmlformats-officedocument.spreadsheetml.customProperty"/>
  <Override PartName="/xl/customProperty146.bin" ContentType="application/vnd.openxmlformats-officedocument.spreadsheetml.customProperty"/>
  <Override PartName="/xl/customProperty147.bin" ContentType="application/vnd.openxmlformats-officedocument.spreadsheetml.customProperty"/>
  <Override PartName="/xl/customProperty148.bin" ContentType="application/vnd.openxmlformats-officedocument.spreadsheetml.customProperty"/>
  <Override PartName="/xl/customProperty149.bin" ContentType="application/vnd.openxmlformats-officedocument.spreadsheetml.customProperty"/>
  <Override PartName="/xl/customProperty150.bin" ContentType="application/vnd.openxmlformats-officedocument.spreadsheetml.customProperty"/>
  <Override PartName="/xl/customProperty151.bin" ContentType="application/vnd.openxmlformats-officedocument.spreadsheetml.customProperty"/>
  <Override PartName="/xl/customProperty152.bin" ContentType="application/vnd.openxmlformats-officedocument.spreadsheetml.customProperty"/>
  <Override PartName="/xl/customProperty153.bin" ContentType="application/vnd.openxmlformats-officedocument.spreadsheetml.customProperty"/>
  <Override PartName="/xl/customProperty154.bin" ContentType="application/vnd.openxmlformats-officedocument.spreadsheetml.customProperty"/>
  <Override PartName="/xl/customProperty155.bin" ContentType="application/vnd.openxmlformats-officedocument.spreadsheetml.customProperty"/>
  <Override PartName="/xl/customProperty156.bin" ContentType="application/vnd.openxmlformats-officedocument.spreadsheetml.customProperty"/>
  <Override PartName="/xl/customProperty157.bin" ContentType="application/vnd.openxmlformats-officedocument.spreadsheetml.customProperty"/>
  <Override PartName="/xl/customProperty158.bin" ContentType="application/vnd.openxmlformats-officedocument.spreadsheetml.customProperty"/>
  <Override PartName="/xl/customProperty159.bin" ContentType="application/vnd.openxmlformats-officedocument.spreadsheetml.customProperty"/>
  <Override PartName="/xl/customProperty160.bin" ContentType="application/vnd.openxmlformats-officedocument.spreadsheetml.customProperty"/>
  <Override PartName="/xl/customProperty161.bin" ContentType="application/vnd.openxmlformats-officedocument.spreadsheetml.customProperty"/>
  <Override PartName="/xl/customProperty162.bin" ContentType="application/vnd.openxmlformats-officedocument.spreadsheetml.customProperty"/>
  <Override PartName="/xl/comments10.xml" ContentType="application/vnd.openxmlformats-officedocument.spreadsheetml.comments+xml"/>
  <Override PartName="/xl/customProperty163.bin" ContentType="application/vnd.openxmlformats-officedocument.spreadsheetml.customProperty"/>
  <Override PartName="/xl/customProperty164.bin" ContentType="application/vnd.openxmlformats-officedocument.spreadsheetml.customProperty"/>
  <Override PartName="/xl/customProperty165.bin" ContentType="application/vnd.openxmlformats-officedocument.spreadsheetml.customProperty"/>
  <Override PartName="/xl/customProperty166.bin" ContentType="application/vnd.openxmlformats-officedocument.spreadsheetml.customProperty"/>
  <Override PartName="/xl/customProperty167.bin" ContentType="application/vnd.openxmlformats-officedocument.spreadsheetml.customProperty"/>
  <Override PartName="/xl/customProperty168.bin" ContentType="application/vnd.openxmlformats-officedocument.spreadsheetml.customProperty"/>
  <Override PartName="/xl/customProperty169.bin" ContentType="application/vnd.openxmlformats-officedocument.spreadsheetml.customProperty"/>
  <Override PartName="/xl/customProperty170.bin" ContentType="application/vnd.openxmlformats-officedocument.spreadsheetml.customProperty"/>
  <Override PartName="/xl/customProperty171.bin" ContentType="application/vnd.openxmlformats-officedocument.spreadsheetml.customProperty"/>
  <Override PartName="/xl/customProperty172.bin" ContentType="application/vnd.openxmlformats-officedocument.spreadsheetml.customProperty"/>
  <Override PartName="/xl/customProperty173.bin" ContentType="application/vnd.openxmlformats-officedocument.spreadsheetml.customProperty"/>
  <Override PartName="/xl/customProperty174.bin" ContentType="application/vnd.openxmlformats-officedocument.spreadsheetml.customProperty"/>
  <Override PartName="/xl/customProperty175.bin" ContentType="application/vnd.openxmlformats-officedocument.spreadsheetml.customProperty"/>
  <Override PartName="/xl/customProperty176.bin" ContentType="application/vnd.openxmlformats-officedocument.spreadsheetml.customProperty"/>
  <Override PartName="/xl/comments11.xml" ContentType="application/vnd.openxmlformats-officedocument.spreadsheetml.comments+xml"/>
  <Override PartName="/xl/customProperty177.bin" ContentType="application/vnd.openxmlformats-officedocument.spreadsheetml.customProperty"/>
  <Override PartName="/xl/customProperty178.bin" ContentType="application/vnd.openxmlformats-officedocument.spreadsheetml.customProperty"/>
  <Override PartName="/xl/customProperty179.bin" ContentType="application/vnd.openxmlformats-officedocument.spreadsheetml.customProperty"/>
  <Override PartName="/xl/customProperty180.bin" ContentType="application/vnd.openxmlformats-officedocument.spreadsheetml.customProperty"/>
  <Override PartName="/xl/customProperty181.bin" ContentType="application/vnd.openxmlformats-officedocument.spreadsheetml.customProperty"/>
  <Override PartName="/xl/customProperty182.bin" ContentType="application/vnd.openxmlformats-officedocument.spreadsheetml.customProperty"/>
  <Override PartName="/xl/customProperty183.bin" ContentType="application/vnd.openxmlformats-officedocument.spreadsheetml.customProperty"/>
  <Override PartName="/xl/customProperty184.bin" ContentType="application/vnd.openxmlformats-officedocument.spreadsheetml.customProperty"/>
  <Override PartName="/xl/customProperty185.bin" ContentType="application/vnd.openxmlformats-officedocument.spreadsheetml.customProperty"/>
  <Override PartName="/xl/customProperty186.bin" ContentType="application/vnd.openxmlformats-officedocument.spreadsheetml.customProperty"/>
  <Override PartName="/xl/customProperty187.bin" ContentType="application/vnd.openxmlformats-officedocument.spreadsheetml.customProperty"/>
  <Override PartName="/xl/customProperty188.bin" ContentType="application/vnd.openxmlformats-officedocument.spreadsheetml.customProperty"/>
  <Override PartName="/xl/customProperty189.bin" ContentType="application/vnd.openxmlformats-officedocument.spreadsheetml.customProperty"/>
  <Override PartName="/xl/comments12.xml" ContentType="application/vnd.openxmlformats-officedocument.spreadsheetml.comments+xml"/>
  <Override PartName="/xl/customProperty190.bin" ContentType="application/vnd.openxmlformats-officedocument.spreadsheetml.customProperty"/>
  <Override PartName="/xl/customProperty191.bin" ContentType="application/vnd.openxmlformats-officedocument.spreadsheetml.customProperty"/>
  <Override PartName="/xl/customProperty192.bin" ContentType="application/vnd.openxmlformats-officedocument.spreadsheetml.customProperty"/>
  <Override PartName="/xl/customProperty193.bin" ContentType="application/vnd.openxmlformats-officedocument.spreadsheetml.customProperty"/>
  <Override PartName="/xl/customProperty194.bin" ContentType="application/vnd.openxmlformats-officedocument.spreadsheetml.customProperty"/>
  <Override PartName="/xl/customProperty195.bin" ContentType="application/vnd.openxmlformats-officedocument.spreadsheetml.customProperty"/>
  <Override PartName="/xl/customProperty196.bin" ContentType="application/vnd.openxmlformats-officedocument.spreadsheetml.customProperty"/>
  <Override PartName="/xl/customProperty197.bin" ContentType="application/vnd.openxmlformats-officedocument.spreadsheetml.customProperty"/>
  <Override PartName="/xl/customProperty198.bin" ContentType="application/vnd.openxmlformats-officedocument.spreadsheetml.customProperty"/>
  <Override PartName="/xl/customProperty199.bin" ContentType="application/vnd.openxmlformats-officedocument.spreadsheetml.customProperty"/>
  <Override PartName="/xl/customProperty200.bin" ContentType="application/vnd.openxmlformats-officedocument.spreadsheetml.customProperty"/>
  <Override PartName="/xl/customProperty201.bin" ContentType="application/vnd.openxmlformats-officedocument.spreadsheetml.customProperty"/>
  <Override PartName="/xl/customProperty202.bin" ContentType="application/vnd.openxmlformats-officedocument.spreadsheetml.customProperty"/>
  <Override PartName="/xl/comments13.xml" ContentType="application/vnd.openxmlformats-officedocument.spreadsheetml.comments+xml"/>
  <Override PartName="/xl/customProperty203.bin" ContentType="application/vnd.openxmlformats-officedocument.spreadsheetml.customProperty"/>
  <Override PartName="/xl/customProperty204.bin" ContentType="application/vnd.openxmlformats-officedocument.spreadsheetml.customProperty"/>
  <Override PartName="/xl/customProperty205.bin" ContentType="application/vnd.openxmlformats-officedocument.spreadsheetml.customProperty"/>
  <Override PartName="/xl/customProperty206.bin" ContentType="application/vnd.openxmlformats-officedocument.spreadsheetml.customProperty"/>
  <Override PartName="/xl/customProperty207.bin" ContentType="application/vnd.openxmlformats-officedocument.spreadsheetml.customProperty"/>
  <Override PartName="/xl/customProperty208.bin" ContentType="application/vnd.openxmlformats-officedocument.spreadsheetml.customProperty"/>
  <Override PartName="/xl/customProperty209.bin" ContentType="application/vnd.openxmlformats-officedocument.spreadsheetml.customProperty"/>
  <Override PartName="/xl/customProperty210.bin" ContentType="application/vnd.openxmlformats-officedocument.spreadsheetml.customProperty"/>
  <Override PartName="/xl/customProperty211.bin" ContentType="application/vnd.openxmlformats-officedocument.spreadsheetml.customProperty"/>
  <Override PartName="/xl/customProperty212.bin" ContentType="application/vnd.openxmlformats-officedocument.spreadsheetml.customProperty"/>
  <Override PartName="/xl/customProperty213.bin" ContentType="application/vnd.openxmlformats-officedocument.spreadsheetml.customProperty"/>
  <Override PartName="/xl/customProperty214.bin" ContentType="application/vnd.openxmlformats-officedocument.spreadsheetml.customProperty"/>
  <Override PartName="/xl/customProperty215.bin" ContentType="application/vnd.openxmlformats-officedocument.spreadsheetml.customProperty"/>
  <Override PartName="/xl/comments14.xml" ContentType="application/vnd.openxmlformats-officedocument.spreadsheetml.comments+xml"/>
  <Override PartName="/xl/customProperty216.bin" ContentType="application/vnd.openxmlformats-officedocument.spreadsheetml.customProperty"/>
  <Override PartName="/xl/customProperty217.bin" ContentType="application/vnd.openxmlformats-officedocument.spreadsheetml.customProperty"/>
  <Override PartName="/xl/customProperty218.bin" ContentType="application/vnd.openxmlformats-officedocument.spreadsheetml.customProperty"/>
  <Override PartName="/xl/customProperty219.bin" ContentType="application/vnd.openxmlformats-officedocument.spreadsheetml.customProperty"/>
  <Override PartName="/xl/customProperty220.bin" ContentType="application/vnd.openxmlformats-officedocument.spreadsheetml.customProperty"/>
  <Override PartName="/xl/customProperty221.bin" ContentType="application/vnd.openxmlformats-officedocument.spreadsheetml.customProperty"/>
  <Override PartName="/xl/customProperty222.bin" ContentType="application/vnd.openxmlformats-officedocument.spreadsheetml.customProperty"/>
  <Override PartName="/xl/customProperty223.bin" ContentType="application/vnd.openxmlformats-officedocument.spreadsheetml.customProperty"/>
  <Override PartName="/xl/customProperty224.bin" ContentType="application/vnd.openxmlformats-officedocument.spreadsheetml.customProperty"/>
  <Override PartName="/xl/customProperty225.bin" ContentType="application/vnd.openxmlformats-officedocument.spreadsheetml.customProperty"/>
  <Override PartName="/xl/customProperty226.bin" ContentType="application/vnd.openxmlformats-officedocument.spreadsheetml.customProperty"/>
  <Override PartName="/xl/comments15.xml" ContentType="application/vnd.openxmlformats-officedocument.spreadsheetml.comments+xml"/>
  <Override PartName="/xl/customProperty227.bin" ContentType="application/vnd.openxmlformats-officedocument.spreadsheetml.customProperty"/>
  <Override PartName="/xl/customProperty228.bin" ContentType="application/vnd.openxmlformats-officedocument.spreadsheetml.customProperty"/>
  <Override PartName="/xl/customProperty229.bin" ContentType="application/vnd.openxmlformats-officedocument.spreadsheetml.customProperty"/>
  <Override PartName="/xl/customProperty230.bin" ContentType="application/vnd.openxmlformats-officedocument.spreadsheetml.customProperty"/>
  <Override PartName="/xl/customProperty231.bin" ContentType="application/vnd.openxmlformats-officedocument.spreadsheetml.customProperty"/>
  <Override PartName="/xl/customProperty232.bin" ContentType="application/vnd.openxmlformats-officedocument.spreadsheetml.customProperty"/>
  <Override PartName="/xl/customProperty233.bin" ContentType="application/vnd.openxmlformats-officedocument.spreadsheetml.customProperty"/>
  <Override PartName="/xl/customProperty234.bin" ContentType="application/vnd.openxmlformats-officedocument.spreadsheetml.customProperty"/>
  <Override PartName="/xl/customProperty235.bin" ContentType="application/vnd.openxmlformats-officedocument.spreadsheetml.customProperty"/>
  <Override PartName="/xl/customProperty236.bin" ContentType="application/vnd.openxmlformats-officedocument.spreadsheetml.customProperty"/>
  <Override PartName="/xl/customProperty237.bin" ContentType="application/vnd.openxmlformats-officedocument.spreadsheetml.customProperty"/>
  <Override PartName="/xl/comments16.xml" ContentType="application/vnd.openxmlformats-officedocument.spreadsheetml.comments+xml"/>
  <Override PartName="/xl/customProperty238.bin" ContentType="application/vnd.openxmlformats-officedocument.spreadsheetml.customProperty"/>
  <Override PartName="/xl/customProperty239.bin" ContentType="application/vnd.openxmlformats-officedocument.spreadsheetml.customProperty"/>
  <Override PartName="/xl/customProperty240.bin" ContentType="application/vnd.openxmlformats-officedocument.spreadsheetml.customProperty"/>
  <Override PartName="/xl/customProperty241.bin" ContentType="application/vnd.openxmlformats-officedocument.spreadsheetml.customProperty"/>
  <Override PartName="/xl/customProperty242.bin" ContentType="application/vnd.openxmlformats-officedocument.spreadsheetml.customProperty"/>
  <Override PartName="/xl/customProperty243.bin" ContentType="application/vnd.openxmlformats-officedocument.spreadsheetml.customProperty"/>
  <Override PartName="/xl/customProperty244.bin" ContentType="application/vnd.openxmlformats-officedocument.spreadsheetml.customProperty"/>
  <Override PartName="/xl/customProperty245.bin" ContentType="application/vnd.openxmlformats-officedocument.spreadsheetml.customProperty"/>
  <Override PartName="/xl/customProperty246.bin" ContentType="application/vnd.openxmlformats-officedocument.spreadsheetml.customProperty"/>
  <Override PartName="/xl/customProperty247.bin" ContentType="application/vnd.openxmlformats-officedocument.spreadsheetml.customProperty"/>
  <Override PartName="/xl/customProperty248.bin" ContentType="application/vnd.openxmlformats-officedocument.spreadsheetml.customProperty"/>
  <Override PartName="/xl/customProperty249.bin" ContentType="application/vnd.openxmlformats-officedocument.spreadsheetml.customProperty"/>
  <Override PartName="/xl/customProperty250.bin" ContentType="application/vnd.openxmlformats-officedocument.spreadsheetml.customProperty"/>
  <Override PartName="/xl/customProperty251.bin" ContentType="application/vnd.openxmlformats-officedocument.spreadsheetml.customProperty"/>
  <Override PartName="/xl/customProperty252.bin" ContentType="application/vnd.openxmlformats-officedocument.spreadsheetml.customProperty"/>
  <Override PartName="/xl/comments17.xml" ContentType="application/vnd.openxmlformats-officedocument.spreadsheetml.comments+xml"/>
  <Override PartName="/xl/customProperty253.bin" ContentType="application/vnd.openxmlformats-officedocument.spreadsheetml.customProperty"/>
  <Override PartName="/xl/customProperty254.bin" ContentType="application/vnd.openxmlformats-officedocument.spreadsheetml.customProperty"/>
  <Override PartName="/xl/customProperty255.bin" ContentType="application/vnd.openxmlformats-officedocument.spreadsheetml.customProperty"/>
  <Override PartName="/xl/customProperty256.bin" ContentType="application/vnd.openxmlformats-officedocument.spreadsheetml.customProperty"/>
  <Override PartName="/xl/customProperty257.bin" ContentType="application/vnd.openxmlformats-officedocument.spreadsheetml.customProperty"/>
  <Override PartName="/xl/customProperty258.bin" ContentType="application/vnd.openxmlformats-officedocument.spreadsheetml.customProperty"/>
  <Override PartName="/xl/customProperty259.bin" ContentType="application/vnd.openxmlformats-officedocument.spreadsheetml.customProperty"/>
  <Override PartName="/xl/customProperty260.bin" ContentType="application/vnd.openxmlformats-officedocument.spreadsheetml.customProperty"/>
  <Override PartName="/xl/customProperty261.bin" ContentType="application/vnd.openxmlformats-officedocument.spreadsheetml.customProperty"/>
  <Override PartName="/xl/customProperty262.bin" ContentType="application/vnd.openxmlformats-officedocument.spreadsheetml.customProperty"/>
  <Override PartName="/xl/customProperty263.bin" ContentType="application/vnd.openxmlformats-officedocument.spreadsheetml.customProperty"/>
  <Override PartName="/xl/customProperty264.bin" ContentType="application/vnd.openxmlformats-officedocument.spreadsheetml.customProperty"/>
  <Override PartName="/xl/customProperty265.bin" ContentType="application/vnd.openxmlformats-officedocument.spreadsheetml.customProperty"/>
  <Override PartName="/xl/comments18.xml" ContentType="application/vnd.openxmlformats-officedocument.spreadsheetml.comments+xml"/>
  <Override PartName="/xl/customProperty266.bin" ContentType="application/vnd.openxmlformats-officedocument.spreadsheetml.customProperty"/>
  <Override PartName="/xl/customProperty267.bin" ContentType="application/vnd.openxmlformats-officedocument.spreadsheetml.customProperty"/>
  <Override PartName="/xl/customProperty268.bin" ContentType="application/vnd.openxmlformats-officedocument.spreadsheetml.customProperty"/>
  <Override PartName="/xl/customProperty269.bin" ContentType="application/vnd.openxmlformats-officedocument.spreadsheetml.customProperty"/>
  <Override PartName="/xl/customProperty270.bin" ContentType="application/vnd.openxmlformats-officedocument.spreadsheetml.customProperty"/>
  <Override PartName="/xl/customProperty271.bin" ContentType="application/vnd.openxmlformats-officedocument.spreadsheetml.customProperty"/>
  <Override PartName="/xl/customProperty272.bin" ContentType="application/vnd.openxmlformats-officedocument.spreadsheetml.customProperty"/>
  <Override PartName="/xl/customProperty273.bin" ContentType="application/vnd.openxmlformats-officedocument.spreadsheetml.customProperty"/>
  <Override PartName="/xl/customProperty274.bin" ContentType="application/vnd.openxmlformats-officedocument.spreadsheetml.customProperty"/>
  <Override PartName="/xl/customProperty275.bin" ContentType="application/vnd.openxmlformats-officedocument.spreadsheetml.customProperty"/>
  <Override PartName="/xl/customProperty276.bin" ContentType="application/vnd.openxmlformats-officedocument.spreadsheetml.customProperty"/>
  <Override PartName="/xl/comments19.xml" ContentType="application/vnd.openxmlformats-officedocument.spreadsheetml.comments+xml"/>
  <Override PartName="/xl/customProperty277.bin" ContentType="application/vnd.openxmlformats-officedocument.spreadsheetml.customProperty"/>
  <Override PartName="/xl/customProperty278.bin" ContentType="application/vnd.openxmlformats-officedocument.spreadsheetml.customProperty"/>
  <Override PartName="/xl/customProperty279.bin" ContentType="application/vnd.openxmlformats-officedocument.spreadsheetml.customProperty"/>
  <Override PartName="/xl/customProperty280.bin" ContentType="application/vnd.openxmlformats-officedocument.spreadsheetml.customProperty"/>
  <Override PartName="/xl/customProperty281.bin" ContentType="application/vnd.openxmlformats-officedocument.spreadsheetml.customProperty"/>
  <Override PartName="/xl/customProperty282.bin" ContentType="application/vnd.openxmlformats-officedocument.spreadsheetml.customProperty"/>
  <Override PartName="/xl/customProperty283.bin" ContentType="application/vnd.openxmlformats-officedocument.spreadsheetml.customProperty"/>
  <Override PartName="/xl/customProperty284.bin" ContentType="application/vnd.openxmlformats-officedocument.spreadsheetml.customProperty"/>
  <Override PartName="/xl/customProperty285.bin" ContentType="application/vnd.openxmlformats-officedocument.spreadsheetml.customProperty"/>
  <Override PartName="/xl/customProperty286.bin" ContentType="application/vnd.openxmlformats-officedocument.spreadsheetml.customProperty"/>
  <Override PartName="/xl/customProperty287.bin" ContentType="application/vnd.openxmlformats-officedocument.spreadsheetml.customProperty"/>
  <Override PartName="/xl/comments20.xml" ContentType="application/vnd.openxmlformats-officedocument.spreadsheetml.comments+xml"/>
  <Override PartName="/xl/customProperty288.bin" ContentType="application/vnd.openxmlformats-officedocument.spreadsheetml.customProperty"/>
  <Override PartName="/xl/customProperty289.bin" ContentType="application/vnd.openxmlformats-officedocument.spreadsheetml.customProperty"/>
  <Override PartName="/xl/customProperty290.bin" ContentType="application/vnd.openxmlformats-officedocument.spreadsheetml.customProperty"/>
  <Override PartName="/xl/customProperty291.bin" ContentType="application/vnd.openxmlformats-officedocument.spreadsheetml.customProperty"/>
  <Override PartName="/xl/customProperty292.bin" ContentType="application/vnd.openxmlformats-officedocument.spreadsheetml.customProperty"/>
  <Override PartName="/xl/customProperty293.bin" ContentType="application/vnd.openxmlformats-officedocument.spreadsheetml.customProperty"/>
  <Override PartName="/xl/customProperty294.bin" ContentType="application/vnd.openxmlformats-officedocument.spreadsheetml.customProperty"/>
  <Override PartName="/xl/customProperty295.bin" ContentType="application/vnd.openxmlformats-officedocument.spreadsheetml.customProperty"/>
  <Override PartName="/xl/customProperty296.bin" ContentType="application/vnd.openxmlformats-officedocument.spreadsheetml.customProperty"/>
  <Override PartName="/xl/customProperty297.bin" ContentType="application/vnd.openxmlformats-officedocument.spreadsheetml.customProperty"/>
  <Override PartName="/xl/customProperty298.bin" ContentType="application/vnd.openxmlformats-officedocument.spreadsheetml.customProperty"/>
  <Override PartName="/xl/comments21.xml" ContentType="application/vnd.openxmlformats-officedocument.spreadsheetml.comments+xml"/>
  <Override PartName="/xl/customProperty299.bin" ContentType="application/vnd.openxmlformats-officedocument.spreadsheetml.customProperty"/>
  <Override PartName="/xl/customProperty300.bin" ContentType="application/vnd.openxmlformats-officedocument.spreadsheetml.customProperty"/>
  <Override PartName="/xl/customProperty301.bin" ContentType="application/vnd.openxmlformats-officedocument.spreadsheetml.customProperty"/>
  <Override PartName="/xl/customProperty302.bin" ContentType="application/vnd.openxmlformats-officedocument.spreadsheetml.customProperty"/>
  <Override PartName="/xl/customProperty303.bin" ContentType="application/vnd.openxmlformats-officedocument.spreadsheetml.customProperty"/>
  <Override PartName="/xl/customProperty304.bin" ContentType="application/vnd.openxmlformats-officedocument.spreadsheetml.customProperty"/>
  <Override PartName="/xl/customProperty305.bin" ContentType="application/vnd.openxmlformats-officedocument.spreadsheetml.customProperty"/>
  <Override PartName="/xl/customProperty306.bin" ContentType="application/vnd.openxmlformats-officedocument.spreadsheetml.customProperty"/>
  <Override PartName="/xl/customProperty307.bin" ContentType="application/vnd.openxmlformats-officedocument.spreadsheetml.customProperty"/>
  <Override PartName="/xl/customProperty308.bin" ContentType="application/vnd.openxmlformats-officedocument.spreadsheetml.customProperty"/>
  <Override PartName="/xl/customProperty309.bin" ContentType="application/vnd.openxmlformats-officedocument.spreadsheetml.customProperty"/>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p-2\ДОКУМЕНТЫ\ОТДЕЛ МОНИТОРИНГА\2019\Размещение на сайте ДФБ\Финансовый менеджмент\"/>
    </mc:Choice>
  </mc:AlternateContent>
  <bookViews>
    <workbookView xWindow="-630" yWindow="555" windowWidth="15480" windowHeight="11460" tabRatio="917"/>
  </bookViews>
  <sheets>
    <sheet name="1.1" sheetId="21" r:id="rId1"/>
    <sheet name="1.2" sheetId="4" r:id="rId2"/>
    <sheet name="1.3" sheetId="6" r:id="rId3"/>
    <sheet name="2.1" sheetId="38" r:id="rId4"/>
    <sheet name="2.2" sheetId="19" r:id="rId5"/>
    <sheet name="2.3" sheetId="37" r:id="rId6"/>
    <sheet name="3.1" sheetId="9" r:id="rId7"/>
    <sheet name="3.2" sheetId="14" r:id="rId8"/>
    <sheet name="3.3" sheetId="17" r:id="rId9"/>
    <sheet name="3.4" sheetId="10" r:id="rId10"/>
    <sheet name="3.5" sheetId="12" r:id="rId11"/>
    <sheet name="3.6" sheetId="11" r:id="rId12"/>
    <sheet name="3.7" sheetId="15" r:id="rId13"/>
    <sheet name="3.8" sheetId="8" r:id="rId14"/>
    <sheet name="4.1" sheetId="24" r:id="rId15"/>
    <sheet name="4.2" sheetId="28" r:id="rId16"/>
    <sheet name="4.3" sheetId="30" r:id="rId17"/>
    <sheet name="4.4" sheetId="31" r:id="rId18"/>
    <sheet name="5.1" sheetId="32" r:id="rId19"/>
    <sheet name="5.2" sheetId="33" r:id="rId20"/>
    <sheet name="5.3" sheetId="34" r:id="rId21"/>
    <sheet name="5.4" sheetId="35" r:id="rId22"/>
  </sheets>
  <externalReferences>
    <externalReference r:id="rId23"/>
    <externalReference r:id="rId24"/>
  </externalReferences>
  <definedNames>
    <definedName name="_FilterDatabase" localSheetId="0" hidden="1">'1.1'!$A$5:$F$22</definedName>
    <definedName name="_FilterDatabase" localSheetId="1" hidden="1">'1.2'!$A$6:$F$23</definedName>
    <definedName name="_FilterDatabase" localSheetId="2" hidden="1">'1.3'!$A$6:$F$23</definedName>
    <definedName name="_FilterDatabase" localSheetId="3" hidden="1">'2.1'!$A$5:$F$22</definedName>
    <definedName name="_FilterDatabase" localSheetId="4" hidden="1">'2.2'!$A$6:$F$23</definedName>
    <definedName name="_FilterDatabase" localSheetId="5" hidden="1">'2.3'!$A$7:$F$24</definedName>
    <definedName name="_FilterDatabase" localSheetId="6" hidden="1">'3.1'!$A$5:$F$22</definedName>
    <definedName name="_FilterDatabase" localSheetId="7" hidden="1">'3.2'!$A$7:$F$24</definedName>
    <definedName name="_FilterDatabase" localSheetId="8" hidden="1">'3.3'!$A$6:$F$23</definedName>
    <definedName name="_FilterDatabase" localSheetId="9" hidden="1">'3.4'!$A$7:$F$24</definedName>
    <definedName name="_FilterDatabase" localSheetId="10" hidden="1">'3.5'!$A$6:$F$23</definedName>
    <definedName name="_FilterDatabase" localSheetId="11" hidden="1">'3.6'!$A$5:$F$22</definedName>
    <definedName name="_FilterDatabase" localSheetId="12" hidden="1">'3.7'!$A$6:$F$23</definedName>
    <definedName name="_FilterDatabase" localSheetId="13" hidden="1">'3.8'!$A$6:$F$23</definedName>
    <definedName name="_FilterDatabase" localSheetId="14" hidden="1">'4.1'!$A$5:$F$22</definedName>
    <definedName name="_FilterDatabase" localSheetId="15" hidden="1">'4.2'!$A$6:$F$23</definedName>
    <definedName name="_FilterDatabase" localSheetId="16" hidden="1">'4.3'!$A$7:$F$24</definedName>
    <definedName name="_FilterDatabase" localSheetId="17" hidden="1">'4.4'!$A$5:$F$22</definedName>
    <definedName name="_FilterDatabase" localSheetId="18" hidden="1">'5.1'!$A$5:$F$22</definedName>
    <definedName name="_FilterDatabase" localSheetId="19" hidden="1">'5.2'!$A$5:$F$22</definedName>
    <definedName name="_FilterDatabase" localSheetId="20" hidden="1">'5.3'!$A$5:$F$22</definedName>
    <definedName name="_FilterDatabase" localSheetId="21" hidden="1">'5.4'!$A$5:$F$22</definedName>
    <definedName name="DataOBAS" localSheetId="0">#REF!</definedName>
    <definedName name="DataOBAS" localSheetId="2">#REF!</definedName>
    <definedName name="DataOBAS" localSheetId="3">#REF!</definedName>
    <definedName name="DataOBAS" localSheetId="4">#REF!</definedName>
    <definedName name="DataOBAS" localSheetId="5">#REF!</definedName>
    <definedName name="DataOBAS" localSheetId="6">#REF!</definedName>
    <definedName name="DataOBAS" localSheetId="7">#REF!</definedName>
    <definedName name="DataOBAS" localSheetId="8">#REF!</definedName>
    <definedName name="DataOBAS" localSheetId="9">#REF!</definedName>
    <definedName name="DataOBAS" localSheetId="10">#REF!</definedName>
    <definedName name="DataOBAS" localSheetId="11">#REF!</definedName>
    <definedName name="DataOBAS" localSheetId="12">#REF!</definedName>
    <definedName name="DataOBAS" localSheetId="13">#REF!</definedName>
    <definedName name="DataOBAS" localSheetId="14">#REF!</definedName>
    <definedName name="DataOBAS" localSheetId="15">#REF!</definedName>
    <definedName name="DataOBAS" localSheetId="16">#REF!</definedName>
    <definedName name="DataOBAS" localSheetId="17">#REF!</definedName>
    <definedName name="DataOBAS" localSheetId="18">#REF!</definedName>
    <definedName name="DataOBAS" localSheetId="19">#REF!</definedName>
    <definedName name="DataOBAS" localSheetId="20">#REF!</definedName>
    <definedName name="DataOBAS" localSheetId="21">#REF!</definedName>
    <definedName name="DataOBAS">#REF!</definedName>
    <definedName name="DataRRO" localSheetId="0">'1.1'!#REF!</definedName>
    <definedName name="DataRRO" localSheetId="1">'1.2'!#REF!</definedName>
    <definedName name="DataRRO" localSheetId="2">'1.3'!#REF!</definedName>
    <definedName name="DataRRO" localSheetId="3">'2.1'!#REF!</definedName>
    <definedName name="DataRRO" localSheetId="4">'2.2'!#REF!</definedName>
    <definedName name="DataRRO" localSheetId="5">'2.3'!#REF!</definedName>
    <definedName name="DataRRO" localSheetId="6">'3.1'!#REF!</definedName>
    <definedName name="DataRRO" localSheetId="7">'3.2'!#REF!</definedName>
    <definedName name="DataRRO" localSheetId="8">'3.3'!#REF!</definedName>
    <definedName name="DataRRO" localSheetId="9">'3.4'!#REF!</definedName>
    <definedName name="DataRRO" localSheetId="10">'3.5'!#REF!</definedName>
    <definedName name="DataRRO" localSheetId="11">'3.6'!#REF!</definedName>
    <definedName name="DataRRO" localSheetId="12">'3.7'!#REF!</definedName>
    <definedName name="DataRRO" localSheetId="13">'3.8'!#REF!</definedName>
    <definedName name="DataRRO" localSheetId="14">'4.1'!#REF!</definedName>
    <definedName name="DataRRO" localSheetId="15">'4.2'!#REF!</definedName>
    <definedName name="DataRRO" localSheetId="16">'4.3'!#REF!</definedName>
    <definedName name="DataRRO" localSheetId="17">'4.4'!#REF!</definedName>
    <definedName name="DataRRO" localSheetId="18">'5.1'!#REF!</definedName>
    <definedName name="DataRRO" localSheetId="19">'5.2'!#REF!</definedName>
    <definedName name="DataRRO" localSheetId="20">'5.3'!#REF!</definedName>
    <definedName name="DataRRO" localSheetId="21">'5.4'!#REF!</definedName>
    <definedName name="DataRRO">#REF!</definedName>
    <definedName name="f" localSheetId="0">#REF!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#REF!</definedName>
    <definedName name="I" localSheetId="0">#REF!</definedName>
    <definedName name="I" localSheetId="2">#REF!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14">#REF!</definedName>
    <definedName name="I" localSheetId="15">#REF!</definedName>
    <definedName name="I" localSheetId="16">#REF!</definedName>
    <definedName name="I" localSheetId="17">#REF!</definedName>
    <definedName name="I" localSheetId="18">#REF!</definedName>
    <definedName name="I" localSheetId="19">#REF!</definedName>
    <definedName name="I" localSheetId="20">#REF!</definedName>
    <definedName name="I" localSheetId="21">#REF!</definedName>
    <definedName name="I">#REF!</definedName>
    <definedName name="Inf" localSheetId="0">#REF!</definedName>
    <definedName name="Inf" localSheetId="2">#REF!</definedName>
    <definedName name="Inf" localSheetId="3">#REF!</definedName>
    <definedName name="Inf" localSheetId="4">#REF!</definedName>
    <definedName name="Inf" localSheetId="5">#REF!</definedName>
    <definedName name="Inf" localSheetId="6">#REF!</definedName>
    <definedName name="Inf" localSheetId="7">#REF!</definedName>
    <definedName name="Inf" localSheetId="8">#REF!</definedName>
    <definedName name="Inf" localSheetId="9">#REF!</definedName>
    <definedName name="Inf" localSheetId="10">#REF!</definedName>
    <definedName name="Inf" localSheetId="11">#REF!</definedName>
    <definedName name="Inf" localSheetId="12">#REF!</definedName>
    <definedName name="Inf" localSheetId="13">#REF!</definedName>
    <definedName name="Inf" localSheetId="14">#REF!</definedName>
    <definedName name="Inf" localSheetId="15">#REF!</definedName>
    <definedName name="Inf" localSheetId="16">#REF!</definedName>
    <definedName name="Inf" localSheetId="17">#REF!</definedName>
    <definedName name="Inf" localSheetId="18">#REF!</definedName>
    <definedName name="Inf" localSheetId="19">#REF!</definedName>
    <definedName name="Inf" localSheetId="20">#REF!</definedName>
    <definedName name="Inf" localSheetId="21">#REF!</definedName>
    <definedName name="Inf">#REF!</definedName>
    <definedName name="krista_gsRow" localSheetId="0" hidden="1">'1.1'!$B$22</definedName>
    <definedName name="krista_gsRow" localSheetId="1" hidden="1">'1.2'!$B$23</definedName>
    <definedName name="krista_gsRow" localSheetId="2" hidden="1">'1.3'!$B$23</definedName>
    <definedName name="krista_gsRow" localSheetId="3" hidden="1">'2.1'!$B$22</definedName>
    <definedName name="krista_gsRow" localSheetId="4" hidden="1">'2.2'!$B$23</definedName>
    <definedName name="krista_gsRow" localSheetId="5" hidden="1">'2.3'!$B$24</definedName>
    <definedName name="krista_gsRow" localSheetId="6" hidden="1">'3.1'!$B$22</definedName>
    <definedName name="krista_gsRow" localSheetId="7" hidden="1">'3.2'!$B$24</definedName>
    <definedName name="krista_gsRow" localSheetId="8" hidden="1">'3.3'!$B$23</definedName>
    <definedName name="krista_gsRow" localSheetId="9" hidden="1">'3.4'!$B$24</definedName>
    <definedName name="krista_gsRow" localSheetId="10" hidden="1">'3.5'!$B$23</definedName>
    <definedName name="krista_gsRow" localSheetId="11" hidden="1">'3.6'!$B$22</definedName>
    <definedName name="krista_gsRow" localSheetId="12" hidden="1">'3.7'!$B$23</definedName>
    <definedName name="krista_gsRow" localSheetId="13" hidden="1">'3.8'!$B$23</definedName>
    <definedName name="krista_gsRow" localSheetId="14" hidden="1">'4.1'!$B$22</definedName>
    <definedName name="krista_gsRow" localSheetId="15" hidden="1">'4.2'!$B$23</definedName>
    <definedName name="krista_gsRow" localSheetId="16" hidden="1">'4.3'!$B$24</definedName>
    <definedName name="krista_gsRow" localSheetId="17" hidden="1">'4.4'!$B$22</definedName>
    <definedName name="krista_gsRow" localSheetId="18" hidden="1">'5.1'!$B$22</definedName>
    <definedName name="krista_gsRow" localSheetId="19" hidden="1">'5.2'!$B$22</definedName>
    <definedName name="krista_gsRow" localSheetId="20" hidden="1">'5.3'!$B$22</definedName>
    <definedName name="krista_gsRow" localSheetId="21" hidden="1">'5.4'!$B$22</definedName>
    <definedName name="krista_r" localSheetId="0" hidden="1">'1.1'!$B$6:$B$22</definedName>
    <definedName name="krista_r" localSheetId="1" hidden="1">'1.2'!$B$7:$B$23</definedName>
    <definedName name="krista_r" localSheetId="2" hidden="1">'1.3'!$B$7:$B$23</definedName>
    <definedName name="krista_r" localSheetId="3" hidden="1">'2.1'!$B$6:$B$22</definedName>
    <definedName name="krista_r" localSheetId="4" hidden="1">'2.2'!$B$7:$B$23</definedName>
    <definedName name="krista_r" localSheetId="5" hidden="1">'2.3'!$B$8:$B$24</definedName>
    <definedName name="krista_r" localSheetId="6" hidden="1">'3.1'!$B$6:$B$22</definedName>
    <definedName name="krista_r" localSheetId="7" hidden="1">'3.2'!$B$8:$B$24</definedName>
    <definedName name="krista_r" localSheetId="8" hidden="1">'3.3'!$B$7:$B$23</definedName>
    <definedName name="krista_r" localSheetId="9" hidden="1">'3.4'!$B$8:$B$24</definedName>
    <definedName name="krista_r" localSheetId="10" hidden="1">'3.5'!$B$7:$B$23</definedName>
    <definedName name="krista_r" localSheetId="11" hidden="1">'3.6'!$B$6:$B$22</definedName>
    <definedName name="krista_r" localSheetId="12" hidden="1">'3.7'!$B$7:$B$23</definedName>
    <definedName name="krista_r" localSheetId="13" hidden="1">'3.8'!$B$7:$B$23</definedName>
    <definedName name="krista_r" localSheetId="14" hidden="1">'4.1'!$B$6:$B$22</definedName>
    <definedName name="krista_r" localSheetId="15" hidden="1">'4.2'!$B$7:$B$23</definedName>
    <definedName name="krista_r" localSheetId="16" hidden="1">'4.3'!$B$8:$B$24</definedName>
    <definedName name="krista_r" localSheetId="17" hidden="1">'4.4'!$B$6:$B$22</definedName>
    <definedName name="krista_r" localSheetId="18" hidden="1">'5.1'!$B$6:$B$22</definedName>
    <definedName name="krista_r" localSheetId="19" hidden="1">'5.2'!$B$6:$B$22</definedName>
    <definedName name="krista_r" localSheetId="20" hidden="1">'5.3'!$B$6:$B$22</definedName>
    <definedName name="krista_r" localSheetId="21" hidden="1">'5.4'!$B$6:$B$22</definedName>
    <definedName name="krista_rd_94" localSheetId="0" hidden="1">'1.1'!$B$6:$B$22</definedName>
    <definedName name="krista_rd_94" localSheetId="1" hidden="1">'1.2'!$B$7:$B$23</definedName>
    <definedName name="krista_rd_94" localSheetId="2" hidden="1">'1.3'!$B$7:$B$23</definedName>
    <definedName name="krista_rd_94" localSheetId="3" hidden="1">'2.1'!$B$6:$B$22</definedName>
    <definedName name="krista_rd_94" localSheetId="4" hidden="1">'2.2'!$B$7:$B$23</definedName>
    <definedName name="krista_rd_94" localSheetId="5" hidden="1">'2.3'!$B$8:$B$24</definedName>
    <definedName name="krista_rd_94" localSheetId="6" hidden="1">'3.1'!$B$6:$B$22</definedName>
    <definedName name="krista_rd_94" localSheetId="7" hidden="1">'3.2'!$B$8:$B$24</definedName>
    <definedName name="krista_rd_94" localSheetId="8" hidden="1">'3.3'!$B$7:$B$23</definedName>
    <definedName name="krista_rd_94" localSheetId="9" hidden="1">'3.4'!$B$8:$B$24</definedName>
    <definedName name="krista_rd_94" localSheetId="10" hidden="1">'3.5'!$B$7:$B$23</definedName>
    <definedName name="krista_rd_94" localSheetId="11" hidden="1">'3.6'!$B$6:$B$22</definedName>
    <definedName name="krista_rd_94" localSheetId="12" hidden="1">'3.7'!$B$7:$B$23</definedName>
    <definedName name="krista_rd_94" localSheetId="13" hidden="1">'3.8'!$B$7:$B$23</definedName>
    <definedName name="krista_rd_94" localSheetId="14" hidden="1">'4.1'!$B$6:$B$22</definedName>
    <definedName name="krista_rd_94" localSheetId="15" hidden="1">'4.2'!$B$7:$B$23</definedName>
    <definedName name="krista_rd_94" localSheetId="16" hidden="1">'4.3'!$B$8:$B$24</definedName>
    <definedName name="krista_rd_94" localSheetId="17" hidden="1">'4.4'!$B$6:$B$22</definedName>
    <definedName name="krista_rd_94" localSheetId="18" hidden="1">'5.1'!$B$6:$B$22</definedName>
    <definedName name="krista_rd_94" localSheetId="19" hidden="1">'5.2'!$B$6:$B$22</definedName>
    <definedName name="krista_rd_94" localSheetId="20" hidden="1">'5.3'!$B$6:$B$22</definedName>
    <definedName name="krista_rd_94" localSheetId="21" hidden="1">'5.4'!$B$6:$B$22</definedName>
    <definedName name="krista_rl_96" localSheetId="0" hidden="1">'1.1'!$B$6:$B$22</definedName>
    <definedName name="krista_rl_96" localSheetId="1" hidden="1">'1.2'!$B$7:$B$23</definedName>
    <definedName name="krista_rl_96" localSheetId="2" hidden="1">'1.3'!$B$7:$B$23</definedName>
    <definedName name="krista_rl_96" localSheetId="3" hidden="1">'2.1'!$B$6:$B$22</definedName>
    <definedName name="krista_rl_96" localSheetId="4" hidden="1">'2.2'!$B$7:$B$23</definedName>
    <definedName name="krista_rl_96" localSheetId="5" hidden="1">'2.3'!$B$8:$B$24</definedName>
    <definedName name="krista_rl_96" localSheetId="6" hidden="1">'3.1'!$B$6:$B$22</definedName>
    <definedName name="krista_rl_96" localSheetId="7" hidden="1">'3.2'!$B$8:$B$24</definedName>
    <definedName name="krista_rl_96" localSheetId="8" hidden="1">'3.3'!$B$7:$B$23</definedName>
    <definedName name="krista_rl_96" localSheetId="9" hidden="1">'3.4'!$B$8:$B$24</definedName>
    <definedName name="krista_rl_96" localSheetId="10" hidden="1">'3.5'!$B$7:$B$23</definedName>
    <definedName name="krista_rl_96" localSheetId="11" hidden="1">'3.6'!$B$6:$B$22</definedName>
    <definedName name="krista_rl_96" localSheetId="12" hidden="1">'3.7'!$B$7:$B$23</definedName>
    <definedName name="krista_rl_96" localSheetId="13" hidden="1">'3.8'!$B$7:$B$23</definedName>
    <definedName name="krista_rl_96" localSheetId="14" hidden="1">'4.1'!$B$6:$B$22</definedName>
    <definedName name="krista_rl_96" localSheetId="15" hidden="1">'4.2'!$B$7:$B$23</definedName>
    <definedName name="krista_rl_96" localSheetId="16" hidden="1">'4.3'!$B$8:$B$24</definedName>
    <definedName name="krista_rl_96" localSheetId="17" hidden="1">'4.4'!$B$6:$B$22</definedName>
    <definedName name="krista_rl_96" localSheetId="18" hidden="1">'5.1'!$B$6:$B$22</definedName>
    <definedName name="krista_rl_96" localSheetId="19" hidden="1">'5.2'!$B$6:$B$22</definedName>
    <definedName name="krista_rl_96" localSheetId="20" hidden="1">'5.3'!$B$6:$B$22</definedName>
    <definedName name="krista_rl_96" localSheetId="21" hidden="1">'5.4'!$B$6:$B$22</definedName>
    <definedName name="krista_rlt_96_rd_94" localSheetId="0" hidden="1">'1.1'!$B$5</definedName>
    <definedName name="krista_rlt_96_rd_94" localSheetId="1" hidden="1">'1.2'!$B$6</definedName>
    <definedName name="krista_rlt_96_rd_94" localSheetId="2" hidden="1">'1.3'!$B$6</definedName>
    <definedName name="krista_rlt_96_rd_94" localSheetId="3" hidden="1">'2.1'!$B$5</definedName>
    <definedName name="krista_rlt_96_rd_94" localSheetId="4" hidden="1">'2.2'!$B$6</definedName>
    <definedName name="krista_rlt_96_rd_94" localSheetId="5" hidden="1">'2.3'!$B$7</definedName>
    <definedName name="krista_rlt_96_rd_94" localSheetId="6" hidden="1">'3.1'!$B$5</definedName>
    <definedName name="krista_rlt_96_rd_94" localSheetId="7" hidden="1">'3.2'!$B$7</definedName>
    <definedName name="krista_rlt_96_rd_94" localSheetId="8" hidden="1">'3.3'!$B$6</definedName>
    <definedName name="krista_rlt_96_rd_94" localSheetId="9" hidden="1">'3.4'!$B$7</definedName>
    <definedName name="krista_rlt_96_rd_94" localSheetId="10" hidden="1">'3.5'!$B$6</definedName>
    <definedName name="krista_rlt_96_rd_94" localSheetId="11" hidden="1">'3.6'!$B$5</definedName>
    <definedName name="krista_rlt_96_rd_94" localSheetId="12" hidden="1">'3.7'!$B$6</definedName>
    <definedName name="krista_rlt_96_rd_94" localSheetId="13" hidden="1">'3.8'!$B$6</definedName>
    <definedName name="krista_rlt_96_rd_94" localSheetId="14" hidden="1">'4.1'!$B$5</definedName>
    <definedName name="krista_rlt_96_rd_94" localSheetId="15" hidden="1">'4.2'!$B$6</definedName>
    <definedName name="krista_rlt_96_rd_94" localSheetId="16" hidden="1">'4.3'!$B$7</definedName>
    <definedName name="krista_rlt_96_rd_94" localSheetId="17" hidden="1">'4.4'!$B$5</definedName>
    <definedName name="krista_rlt_96_rd_94" localSheetId="18" hidden="1">'5.1'!$B$5</definedName>
    <definedName name="krista_rlt_96_rd_94" localSheetId="19" hidden="1">'5.2'!$B$5</definedName>
    <definedName name="krista_rlt_96_rd_94" localSheetId="20" hidden="1">'5.3'!$B$5</definedName>
    <definedName name="krista_rlt_96_rd_94" localSheetId="21" hidden="1">'5.4'!$B$5</definedName>
    <definedName name="krista_rmp_94_0" localSheetId="0" hidden="1">'1.1'!$A$6:$A$22</definedName>
    <definedName name="krista_rmp_94_0" localSheetId="1" hidden="1">'1.2'!$A$7:$A$23</definedName>
    <definedName name="krista_rmp_94_0" localSheetId="2" hidden="1">'1.3'!$A$7:$A$23</definedName>
    <definedName name="krista_rmp_94_0" localSheetId="3" hidden="1">'2.1'!$A$6:$A$22</definedName>
    <definedName name="krista_rmp_94_0" localSheetId="4" hidden="1">'2.2'!$A$7:$A$23</definedName>
    <definedName name="krista_rmp_94_0" localSheetId="5" hidden="1">'2.3'!$A$8:$A$24</definedName>
    <definedName name="krista_rmp_94_0" localSheetId="6" hidden="1">'3.1'!$A$6:$A$22</definedName>
    <definedName name="krista_rmp_94_0" localSheetId="7" hidden="1">'3.2'!$A$8:$A$24</definedName>
    <definedName name="krista_rmp_94_0" localSheetId="8" hidden="1">'3.3'!$A$7:$A$23</definedName>
    <definedName name="krista_rmp_94_0" localSheetId="9" hidden="1">'3.4'!$A$8:$A$24</definedName>
    <definedName name="krista_rmp_94_0" localSheetId="10" hidden="1">'3.5'!$A$7:$A$23</definedName>
    <definedName name="krista_rmp_94_0" localSheetId="11" hidden="1">'3.6'!$A$6:$A$22</definedName>
    <definedName name="krista_rmp_94_0" localSheetId="12" hidden="1">'3.7'!$A$7:$A$23</definedName>
    <definedName name="krista_rmp_94_0" localSheetId="13" hidden="1">'3.8'!$A$7:$A$23</definedName>
    <definedName name="krista_rmp_94_0" localSheetId="14" hidden="1">'4.1'!$A$6:$A$22</definedName>
    <definedName name="krista_rmp_94_0" localSheetId="15" hidden="1">'4.2'!$A$7:$A$23</definedName>
    <definedName name="krista_rmp_94_0" localSheetId="16" hidden="1">'4.3'!$A$8:$A$24</definedName>
    <definedName name="krista_rmp_94_0" localSheetId="17" hidden="1">'4.4'!$A$6:$A$22</definedName>
    <definedName name="krista_rmp_94_0" localSheetId="18" hidden="1">'5.1'!$A$6:$A$22</definedName>
    <definedName name="krista_rmp_94_0" localSheetId="19" hidden="1">'5.2'!$A$6:$A$22</definedName>
    <definedName name="krista_rmp_94_0" localSheetId="20" hidden="1">'5.3'!$A$6:$A$22</definedName>
    <definedName name="krista_rmp_94_0" localSheetId="21" hidden="1">'5.4'!$A$6:$A$22</definedName>
    <definedName name="krista_rmpa" localSheetId="0" hidden="1">'1.1'!$A$6:$A$22</definedName>
    <definedName name="krista_rmpa" localSheetId="1" hidden="1">'1.2'!$A$7:$A$23</definedName>
    <definedName name="krista_rmpa" localSheetId="2" hidden="1">'1.3'!$A$7:$A$23</definedName>
    <definedName name="krista_rmpa" localSheetId="3" hidden="1">'2.1'!$A$6:$A$22</definedName>
    <definedName name="krista_rmpa" localSheetId="4" hidden="1">'2.2'!$A$7:$A$23</definedName>
    <definedName name="krista_rmpa" localSheetId="5" hidden="1">'2.3'!$A$8:$A$24</definedName>
    <definedName name="krista_rmpa" localSheetId="6" hidden="1">'3.1'!$A$6:$A$22</definedName>
    <definedName name="krista_rmpa" localSheetId="7" hidden="1">'3.2'!$A$8:$A$24</definedName>
    <definedName name="krista_rmpa" localSheetId="8" hidden="1">'3.3'!$A$7:$A$23</definedName>
    <definedName name="krista_rmpa" localSheetId="9" hidden="1">'3.4'!$A$8:$A$24</definedName>
    <definedName name="krista_rmpa" localSheetId="10" hidden="1">'3.5'!$A$7:$A$23</definedName>
    <definedName name="krista_rmpa" localSheetId="11" hidden="1">'3.6'!$A$6:$A$22</definedName>
    <definedName name="krista_rmpa" localSheetId="12" hidden="1">'3.7'!$A$7:$A$23</definedName>
    <definedName name="krista_rmpa" localSheetId="13" hidden="1">'3.8'!$A$7:$A$23</definedName>
    <definedName name="krista_rmpa" localSheetId="14" hidden="1">'4.1'!$A$6:$A$22</definedName>
    <definedName name="krista_rmpa" localSheetId="15" hidden="1">'4.2'!$A$7:$A$23</definedName>
    <definedName name="krista_rmpa" localSheetId="16" hidden="1">'4.3'!$A$8:$A$24</definedName>
    <definedName name="krista_rmpa" localSheetId="17" hidden="1">'4.4'!$A$6:$A$22</definedName>
    <definedName name="krista_rmpa" localSheetId="18" hidden="1">'5.1'!$A$6:$A$22</definedName>
    <definedName name="krista_rmpa" localSheetId="19" hidden="1">'5.2'!$A$6:$A$22</definedName>
    <definedName name="krista_rmpa" localSheetId="20" hidden="1">'5.3'!$A$6:$A$22</definedName>
    <definedName name="krista_rmpa" localSheetId="21" hidden="1">'5.4'!$A$6:$A$22</definedName>
    <definedName name="krista_rt" localSheetId="0" hidden="1">'1.1'!$B$5</definedName>
    <definedName name="krista_rt" localSheetId="1" hidden="1">'1.2'!$B$6</definedName>
    <definedName name="krista_rt" localSheetId="2" hidden="1">'1.3'!$B$6</definedName>
    <definedName name="krista_rt" localSheetId="3" hidden="1">'2.1'!$B$5</definedName>
    <definedName name="krista_rt" localSheetId="4" hidden="1">'2.2'!$B$6</definedName>
    <definedName name="krista_rt" localSheetId="5" hidden="1">'2.3'!$B$7</definedName>
    <definedName name="krista_rt" localSheetId="6" hidden="1">'3.1'!$B$5</definedName>
    <definedName name="krista_rt" localSheetId="7" hidden="1">'3.2'!$B$7</definedName>
    <definedName name="krista_rt" localSheetId="8" hidden="1">'3.3'!$B$6</definedName>
    <definedName name="krista_rt" localSheetId="9" hidden="1">'3.4'!$B$7</definedName>
    <definedName name="krista_rt" localSheetId="10" hidden="1">'3.5'!$B$6</definedName>
    <definedName name="krista_rt" localSheetId="11" hidden="1">'3.6'!$B$5</definedName>
    <definedName name="krista_rt" localSheetId="12" hidden="1">'3.7'!$B$6</definedName>
    <definedName name="krista_rt" localSheetId="13" hidden="1">'3.8'!$B$6</definedName>
    <definedName name="krista_rt" localSheetId="14" hidden="1">'4.1'!$B$5</definedName>
    <definedName name="krista_rt" localSheetId="15" hidden="1">'4.2'!$B$6</definedName>
    <definedName name="krista_rt" localSheetId="16" hidden="1">'4.3'!$B$7</definedName>
    <definedName name="krista_rt" localSheetId="17" hidden="1">'4.4'!$B$5</definedName>
    <definedName name="krista_rt" localSheetId="18" hidden="1">'5.1'!$B$5</definedName>
    <definedName name="krista_rt" localSheetId="19" hidden="1">'5.2'!$B$5</definedName>
    <definedName name="krista_rt" localSheetId="20" hidden="1">'5.3'!$B$5</definedName>
    <definedName name="krista_rt" localSheetId="21" hidden="1">'5.4'!$B$5</definedName>
    <definedName name="krista_rta" localSheetId="0" hidden="1">'1.1'!$5:$22</definedName>
    <definedName name="krista_rta" localSheetId="1" hidden="1">'1.2'!$6:$23</definedName>
    <definedName name="krista_rta" localSheetId="2" hidden="1">'1.3'!$6:$23</definedName>
    <definedName name="krista_rta" localSheetId="3" hidden="1">'2.1'!$5:$22</definedName>
    <definedName name="krista_rta" localSheetId="4" hidden="1">'2.2'!$6:$23</definedName>
    <definedName name="krista_rta" localSheetId="5" hidden="1">'2.3'!$7:$24</definedName>
    <definedName name="krista_rta" localSheetId="6" hidden="1">'3.1'!$5:$22</definedName>
    <definedName name="krista_rta" localSheetId="7" hidden="1">'3.2'!$7:$24</definedName>
    <definedName name="krista_rta" localSheetId="8" hidden="1">'3.3'!$6:$23</definedName>
    <definedName name="krista_rta" localSheetId="9" hidden="1">'3.4'!$7:$24</definedName>
    <definedName name="krista_rta" localSheetId="10" hidden="1">'3.5'!$6:$23</definedName>
    <definedName name="krista_rta" localSheetId="11" hidden="1">'3.6'!$5:$22</definedName>
    <definedName name="krista_rta" localSheetId="12" hidden="1">'3.7'!$6:$23</definedName>
    <definedName name="krista_rta" localSheetId="13" hidden="1">'3.8'!$6:$23</definedName>
    <definedName name="krista_rta" localSheetId="14" hidden="1">'4.1'!$5:$22</definedName>
    <definedName name="krista_rta" localSheetId="15" hidden="1">'4.2'!$6:$23</definedName>
    <definedName name="krista_rta" localSheetId="16" hidden="1">'4.3'!$7:$24</definedName>
    <definedName name="krista_rta" localSheetId="17" hidden="1">'4.4'!$5:$22</definedName>
    <definedName name="krista_rta" localSheetId="18" hidden="1">'5.1'!$5:$22</definedName>
    <definedName name="krista_rta" localSheetId="19" hidden="1">'5.2'!$5:$22</definedName>
    <definedName name="krista_rta" localSheetId="20" hidden="1">'5.3'!$5:$22</definedName>
    <definedName name="krista_rta" localSheetId="21" hidden="1">'5.4'!$5:$22</definedName>
    <definedName name="krista_t" localSheetId="0" hidden="1">'1.1'!$C$6:$F$22</definedName>
    <definedName name="krista_t" localSheetId="1" hidden="1">'1.2'!$C$7:$I$23</definedName>
    <definedName name="krista_t" localSheetId="2" hidden="1">'1.3'!$C$7:$I$23</definedName>
    <definedName name="krista_t" localSheetId="3" hidden="1">'2.1'!$C$6:$G$22</definedName>
    <definedName name="krista_t" localSheetId="4" hidden="1">'2.2'!$C$7:$I$23</definedName>
    <definedName name="krista_t" localSheetId="5" hidden="1">'2.3'!$C$8:$O$24</definedName>
    <definedName name="krista_t" localSheetId="6" hidden="1">'3.1'!$C$6:$G$22</definedName>
    <definedName name="krista_t" localSheetId="7" hidden="1">'3.2'!$C$8:$AO$24</definedName>
    <definedName name="krista_t" localSheetId="8" hidden="1">'3.3'!$C$7:$K$23</definedName>
    <definedName name="krista_t" localSheetId="9" hidden="1">'3.4'!$C$8:$O$24</definedName>
    <definedName name="krista_t" localSheetId="10" hidden="1">'3.5'!$C$7:$I$23</definedName>
    <definedName name="krista_t" localSheetId="11" hidden="1">'3.6'!$C$6:$I$22</definedName>
    <definedName name="krista_t" localSheetId="12" hidden="1">'3.7'!$C$7:$I$23</definedName>
    <definedName name="krista_t" localSheetId="13" hidden="1">'3.8'!$C$7:$I$23</definedName>
    <definedName name="krista_t" localSheetId="14" hidden="1">'4.1'!$C$6:$F$22</definedName>
    <definedName name="krista_t" localSheetId="15" hidden="1">'4.2'!$C$7:$F$23</definedName>
    <definedName name="krista_t" localSheetId="16" hidden="1">'4.3'!$C$8:$L$24</definedName>
    <definedName name="krista_t" localSheetId="17" hidden="1">'4.4'!$C$6:$I$22</definedName>
    <definedName name="krista_t" localSheetId="18" hidden="1">'5.1'!$C$6:$I$22</definedName>
    <definedName name="krista_t" localSheetId="19" hidden="1">'5.2'!$C$6:$G$22</definedName>
    <definedName name="krista_t" localSheetId="20" hidden="1">'5.3'!$C$6:$G$22</definedName>
    <definedName name="krista_t" localSheetId="21" hidden="1">'5.4'!$C$6:$G$22</definedName>
    <definedName name="krista_table" localSheetId="0" hidden="1">'1.1'!$A$5:$F$22</definedName>
    <definedName name="krista_table" localSheetId="1" hidden="1">'1.2'!$A$6:$I$23</definedName>
    <definedName name="krista_table" localSheetId="2" hidden="1">'1.3'!$A$6:$I$23</definedName>
    <definedName name="krista_table" localSheetId="3" hidden="1">'2.1'!$A$5:$G$22</definedName>
    <definedName name="krista_table" localSheetId="4" hidden="1">'2.2'!$A$6:$I$23</definedName>
    <definedName name="krista_table" localSheetId="5" hidden="1">'2.3'!$A$7:$O$24</definedName>
    <definedName name="krista_table" localSheetId="6" hidden="1">'3.1'!$A$5:$G$22</definedName>
    <definedName name="krista_table" localSheetId="7" hidden="1">'3.2'!$A$7:$AO$24</definedName>
    <definedName name="krista_table" localSheetId="8" hidden="1">'3.3'!$A$6:$K$23</definedName>
    <definedName name="krista_table" localSheetId="9" hidden="1">'3.4'!$A$7:$O$24</definedName>
    <definedName name="krista_table" localSheetId="10" hidden="1">'3.5'!$A$6:$I$23</definedName>
    <definedName name="krista_table" localSheetId="11" hidden="1">'3.6'!$A$5:$I$22</definedName>
    <definedName name="krista_table" localSheetId="12" hidden="1">'3.7'!$A$6:$I$23</definedName>
    <definedName name="krista_table" localSheetId="13" hidden="1">'3.8'!$A$6:$I$23</definedName>
    <definedName name="krista_table" localSheetId="14" hidden="1">'4.1'!$A$5:$F$22</definedName>
    <definedName name="krista_table" localSheetId="15" hidden="1">'4.2'!$A$6:$F$23</definedName>
    <definedName name="krista_table" localSheetId="16" hidden="1">'4.3'!$A$7:$L$24</definedName>
    <definedName name="krista_table" localSheetId="17" hidden="1">'4.4'!$A$5:$I$22</definedName>
    <definedName name="krista_table" localSheetId="18" hidden="1">'5.1'!$A$5:$I$22</definedName>
    <definedName name="krista_table" localSheetId="19" hidden="1">'5.2'!$A$5:$G$22</definedName>
    <definedName name="krista_table" localSheetId="20" hidden="1">'5.3'!$A$5:$G$22</definedName>
    <definedName name="krista_table" localSheetId="21" hidden="1">'5.4'!$A$5:$G$22</definedName>
    <definedName name="krista_tablewitoutid" localSheetId="0" hidden="1">'1.1'!$A$5:$F$22</definedName>
    <definedName name="krista_tablewitoutid" localSheetId="1" hidden="1">'1.2'!$A$6:$I$23</definedName>
    <definedName name="krista_tablewitoutid" localSheetId="2" hidden="1">'1.3'!$A$6:$I$23</definedName>
    <definedName name="krista_tablewitoutid" localSheetId="3" hidden="1">'2.1'!$A$5:$G$22</definedName>
    <definedName name="krista_tablewitoutid" localSheetId="4" hidden="1">'2.2'!$A$6:$I$23</definedName>
    <definedName name="krista_tablewitoutid" localSheetId="5" hidden="1">'2.3'!$A$7:$O$24</definedName>
    <definedName name="krista_tablewitoutid" localSheetId="6" hidden="1">'3.1'!$A$5:$G$22</definedName>
    <definedName name="krista_tablewitoutid" localSheetId="7" hidden="1">'3.2'!$A$7:$AO$24</definedName>
    <definedName name="krista_tablewitoutid" localSheetId="8" hidden="1">'3.3'!$A$6:$K$23</definedName>
    <definedName name="krista_tablewitoutid" localSheetId="9" hidden="1">'3.4'!$A$7:$O$24</definedName>
    <definedName name="krista_tablewitoutid" localSheetId="10" hidden="1">'3.5'!$A$6:$I$23</definedName>
    <definedName name="krista_tablewitoutid" localSheetId="11" hidden="1">'3.6'!$A$5:$I$22</definedName>
    <definedName name="krista_tablewitoutid" localSheetId="12" hidden="1">'3.7'!$A$6:$I$23</definedName>
    <definedName name="krista_tablewitoutid" localSheetId="13" hidden="1">'3.8'!$A$6:$I$23</definedName>
    <definedName name="krista_tablewitoutid" localSheetId="14" hidden="1">'4.1'!$A$5:$F$22</definedName>
    <definedName name="krista_tablewitoutid" localSheetId="15" hidden="1">'4.2'!$A$6:$F$23</definedName>
    <definedName name="krista_tablewitoutid" localSheetId="16" hidden="1">'4.3'!$A$7:$L$24</definedName>
    <definedName name="krista_tablewitoutid" localSheetId="17" hidden="1">'4.4'!$A$5:$I$22</definedName>
    <definedName name="krista_tablewitoutid" localSheetId="18" hidden="1">'5.1'!$A$5:$I$22</definedName>
    <definedName name="krista_tablewitoutid" localSheetId="19" hidden="1">'5.2'!$A$5:$G$22</definedName>
    <definedName name="krista_tablewitoutid" localSheetId="20" hidden="1">'5.3'!$A$5:$G$22</definedName>
    <definedName name="krista_tablewitoutid" localSheetId="21" hidden="1">'5.4'!$A$5:$G$22</definedName>
    <definedName name="krista_tf_7266" localSheetId="0" hidden="1">'1.1'!$D$6:$D$22</definedName>
    <definedName name="krista_tf_7266" localSheetId="1" hidden="1">'1.2'!$D$7:$D$23</definedName>
    <definedName name="krista_tf_7266" localSheetId="2" hidden="1">'1.3'!$D$7:$D$23</definedName>
    <definedName name="krista_tf_7266" localSheetId="11" hidden="1">'3.6'!$E$6:$E$22</definedName>
    <definedName name="krista_tf_7266" localSheetId="12" hidden="1">'3.7'!$E$7:$E$23</definedName>
    <definedName name="krista_tf_7266" localSheetId="14" hidden="1">'4.1'!$D$6:$D$22</definedName>
    <definedName name="krista_tf_7266" localSheetId="15" hidden="1">'4.2'!$D$7:$D$23</definedName>
    <definedName name="krista_tf_7266" localSheetId="18" hidden="1">'5.1'!$D$6:$D$22</definedName>
    <definedName name="krista_tf_7266" localSheetId="19" hidden="1">'5.2'!$D$6:$D$22</definedName>
    <definedName name="krista_tf_7266" localSheetId="20" hidden="1">'5.3'!$D$6:$D$22</definedName>
    <definedName name="krista_tf_7266" localSheetId="21" hidden="1">'5.4'!$D$6:$D$22</definedName>
    <definedName name="krista_tf_7266_0_4" localSheetId="0" hidden="1">'1.1'!$D$6:$D$22</definedName>
    <definedName name="krista_tf_7266_0_4" localSheetId="1" hidden="1">'1.2'!$D$7:$D$23</definedName>
    <definedName name="krista_tf_7266_0_4" localSheetId="2" hidden="1">'1.3'!$D$7:$D$23</definedName>
    <definedName name="krista_tf_7266_0_4" localSheetId="11" hidden="1">'3.6'!$E$6:$E$22</definedName>
    <definedName name="krista_tf_7266_0_4" localSheetId="12" hidden="1">'3.7'!$E$7:$E$23</definedName>
    <definedName name="krista_tf_7266_0_4" localSheetId="14" hidden="1">'4.1'!$D$6:$D$22</definedName>
    <definedName name="krista_tf_7266_0_4" localSheetId="15" hidden="1">'4.2'!$D$7:$D$23</definedName>
    <definedName name="krista_tf_7266_0_4" localSheetId="18" hidden="1">'5.1'!$D$6:$D$22</definedName>
    <definedName name="krista_tf_7266_0_4" localSheetId="19" hidden="1">'5.2'!$D$6:$D$22</definedName>
    <definedName name="krista_tf_7266_0_4" localSheetId="20" hidden="1">'5.3'!$D$6:$D$22</definedName>
    <definedName name="krista_tf_7266_0_4" localSheetId="21" hidden="1">'5.4'!$D$6:$D$22</definedName>
    <definedName name="krista_tf_7267" localSheetId="1" hidden="1">'1.2'!$E$7:$E$23</definedName>
    <definedName name="krista_tf_7267" localSheetId="2" hidden="1">'1.3'!$E$7:$E$23</definedName>
    <definedName name="krista_tf_7267" localSheetId="11" hidden="1">'3.6'!$G$6:$G$22</definedName>
    <definedName name="krista_tf_7267" localSheetId="12" hidden="1">'3.7'!$G$7:$G$23</definedName>
    <definedName name="krista_tf_7267" localSheetId="18" hidden="1">'5.1'!$E$6:$E$22</definedName>
    <definedName name="krista_tf_7267" localSheetId="19" hidden="1">'5.2'!$E$6:$E$22</definedName>
    <definedName name="krista_tf_7267" localSheetId="20" hidden="1">'5.3'!$E$6:$E$22</definedName>
    <definedName name="krista_tf_7267" localSheetId="21" hidden="1">'5.4'!$E$6:$E$22</definedName>
    <definedName name="krista_tf_7267_0_4" localSheetId="1" hidden="1">'1.2'!$E$7:$E$23</definedName>
    <definedName name="krista_tf_7267_0_4" localSheetId="2" hidden="1">'1.3'!$E$7:$E$23</definedName>
    <definedName name="krista_tf_7267_0_4" localSheetId="11" hidden="1">'3.6'!$G$6:$G$22</definedName>
    <definedName name="krista_tf_7267_0_4" localSheetId="12" hidden="1">'3.7'!$G$7:$G$23</definedName>
    <definedName name="krista_tf_7267_0_4" localSheetId="18" hidden="1">'5.1'!$E$6:$E$22</definedName>
    <definedName name="krista_tf_7267_0_4" localSheetId="19" hidden="1">'5.2'!$E$6:$E$22</definedName>
    <definedName name="krista_tf_7267_0_4" localSheetId="20" hidden="1">'5.3'!$E$6:$E$22</definedName>
    <definedName name="krista_tf_7267_0_4" localSheetId="21" hidden="1">'5.4'!$E$6:$E$22</definedName>
    <definedName name="krista_tf_7268" localSheetId="1" hidden="1">'1.2'!$F$7:$F$23</definedName>
    <definedName name="krista_tf_7268" localSheetId="2" hidden="1">'1.3'!$F$7:$F$23</definedName>
    <definedName name="krista_tf_7268" localSheetId="18" hidden="1">'5.1'!$F$6:$F$22</definedName>
    <definedName name="krista_tf_7268_0_4" localSheetId="1" hidden="1">'1.2'!$F$7:$F$23</definedName>
    <definedName name="krista_tf_7268_0_4" localSheetId="2" hidden="1">'1.3'!$F$7:$F$23</definedName>
    <definedName name="krista_tf_7268_0_4" localSheetId="18" hidden="1">'5.1'!$F$6:$F$22</definedName>
    <definedName name="krista_tf_7269" localSheetId="1" hidden="1">'1.2'!$G$7:$G$23</definedName>
    <definedName name="krista_tf_7269" localSheetId="2" hidden="1">'1.3'!$G$7:$G$23</definedName>
    <definedName name="krista_tf_7269" localSheetId="18" hidden="1">'5.1'!$G$6:$G$22</definedName>
    <definedName name="krista_tf_7269_0_4" localSheetId="1" hidden="1">'1.2'!$G$7:$G$23</definedName>
    <definedName name="krista_tf_7269_0_4" localSheetId="2" hidden="1">'1.3'!$G$7:$G$23</definedName>
    <definedName name="krista_tf_7269_0_4" localSheetId="18" hidden="1">'5.1'!$G$6:$G$22</definedName>
    <definedName name="krista_tf_7918" localSheetId="7" hidden="1">'3.2'!$AB$8:$AB$24</definedName>
    <definedName name="krista_tf_7918_0_4" localSheetId="7" hidden="1">'3.2'!$AB$8:$AB$24</definedName>
    <definedName name="krista_tf_7919" localSheetId="7" hidden="1">'3.2'!$AC$8:$AC$24</definedName>
    <definedName name="krista_tf_7919_0_4" localSheetId="7" hidden="1">'3.2'!$AC$8:$AC$24</definedName>
    <definedName name="krista_tf_7920" localSheetId="7" hidden="1">'3.2'!$AD$8:$AD$24</definedName>
    <definedName name="krista_tf_7920_0_4" localSheetId="7" hidden="1">'3.2'!$AD$8:$AD$24</definedName>
    <definedName name="krista_tf_7921" localSheetId="7" hidden="1">'3.2'!$AE$8:$AE$24</definedName>
    <definedName name="krista_tf_7921_0_4" localSheetId="7" hidden="1">'3.2'!$AE$8:$AE$24</definedName>
    <definedName name="krista_tf_7922" localSheetId="7" hidden="1">'3.2'!$AF$8:$AF$24</definedName>
    <definedName name="krista_tf_7922_0_4" localSheetId="7" hidden="1">'3.2'!$AF$8:$AF$24</definedName>
    <definedName name="krista_tf_7923" localSheetId="7" hidden="1">'3.2'!$AG$8:$AG$24</definedName>
    <definedName name="krista_tf_7923_0_4" localSheetId="7" hidden="1">'3.2'!$AG$8:$AG$24</definedName>
    <definedName name="krista_tf_7924" localSheetId="7" hidden="1">'3.2'!$AH$8:$AH$24</definedName>
    <definedName name="krista_tf_7924_0_4" localSheetId="7" hidden="1">'3.2'!$AH$8:$AH$24</definedName>
    <definedName name="krista_tf_7925" localSheetId="7" hidden="1">'3.2'!$AI$8:$AI$24</definedName>
    <definedName name="krista_tf_7925_0_4" localSheetId="7" hidden="1">'3.2'!$AI$8:$AI$24</definedName>
    <definedName name="krista_tf_7926" localSheetId="7" hidden="1">'3.2'!$AJ$8:$AJ$24</definedName>
    <definedName name="krista_tf_7926_0_4" localSheetId="7" hidden="1">'3.2'!$AJ$8:$AJ$24</definedName>
    <definedName name="krista_tf_7927" localSheetId="7" hidden="1">'3.2'!$AK$8:$AK$24</definedName>
    <definedName name="krista_tf_7927_0_4" localSheetId="7" hidden="1">'3.2'!$AK$8:$AK$24</definedName>
    <definedName name="krista_tf_7928" localSheetId="7" hidden="1">'3.2'!$AL$8:$AL$24</definedName>
    <definedName name="krista_tf_7928_0_4" localSheetId="7" hidden="1">'3.2'!$AL$8:$AL$24</definedName>
    <definedName name="krista_tf_7929" localSheetId="7" hidden="1">'3.2'!$AM$8:$AM$24</definedName>
    <definedName name="krista_tf_7929_0_4" localSheetId="7" hidden="1">'3.2'!$AM$8:$AM$24</definedName>
    <definedName name="krista_tf_8157" localSheetId="13" hidden="1">'3.8'!$E$7:$E$23</definedName>
    <definedName name="krista_tf_8157_0_4" localSheetId="13" hidden="1">'3.8'!$E$7:$E$23</definedName>
    <definedName name="krista_tf_8158" localSheetId="10" hidden="1">'3.5'!$G$7:$G$23</definedName>
    <definedName name="krista_tf_8158" localSheetId="13" hidden="1">'3.8'!$G$7:$G$23</definedName>
    <definedName name="krista_tf_8158_0_4" localSheetId="10" hidden="1">'3.5'!$G$7:$G$23</definedName>
    <definedName name="krista_tf_8158_0_4" localSheetId="13" hidden="1">'3.8'!$G$7:$G$23</definedName>
    <definedName name="krista_tf_8249" localSheetId="5" hidden="1">'2.3'!$L$8:$L$24</definedName>
    <definedName name="krista_tf_8249" localSheetId="9" hidden="1">'3.4'!$L$8:$L$24</definedName>
    <definedName name="krista_tf_8249_0_4" localSheetId="5" hidden="1">'2.3'!$L$8:$L$24</definedName>
    <definedName name="krista_tf_8249_0_4" localSheetId="9" hidden="1">'3.4'!$L$8:$L$24</definedName>
    <definedName name="krista_tf_8269" localSheetId="16" hidden="1">'4.3'!$J$8:$J$24</definedName>
    <definedName name="krista_tf_8269_0_4" localSheetId="16" hidden="1">'4.3'!$J$8:$J$24</definedName>
    <definedName name="krista_tf_8332" localSheetId="8" hidden="1">'3.3'!$F$7:$F$23</definedName>
    <definedName name="krista_tf_8332_0_4" localSheetId="8" hidden="1">'3.3'!$F$7:$F$23</definedName>
    <definedName name="krista_tf_8333" localSheetId="8" hidden="1">'3.3'!$I$7:$I$23</definedName>
    <definedName name="krista_tf_8333_0_4" localSheetId="8" hidden="1">'3.3'!$I$7:$I$23</definedName>
    <definedName name="krista_tf_8397" localSheetId="4" hidden="1">'2.2'!$G$7:$G$23</definedName>
    <definedName name="krista_tf_8397_0_4" localSheetId="4" hidden="1">'2.2'!$G$7:$G$23</definedName>
    <definedName name="krista_tf_8414" localSheetId="4" hidden="1">'2.2'!$F$7:$F$23</definedName>
    <definedName name="krista_tf_8414_0_4" localSheetId="4" hidden="1">'2.2'!$F$7:$F$23</definedName>
    <definedName name="krista_tf_8481" localSheetId="17" hidden="1">'4.4'!$E$6:$E$22</definedName>
    <definedName name="krista_tf_8481_0_4" localSheetId="17" hidden="1">'4.4'!$E$6:$E$22</definedName>
    <definedName name="krista_tf_8482" localSheetId="17" hidden="1">'4.4'!$G$6:$G$22</definedName>
    <definedName name="krista_tf_8482_0_4" localSheetId="17" hidden="1">'4.4'!$G$6:$G$22</definedName>
    <definedName name="krista_tf_8605" localSheetId="16" hidden="1">'4.3'!$F$8:$F$24</definedName>
    <definedName name="krista_tf_8605_0_4" localSheetId="16" hidden="1">'4.3'!$F$8:$F$24</definedName>
    <definedName name="krista_tf_8606" localSheetId="16" hidden="1">'4.3'!$I$8:$I$24</definedName>
    <definedName name="krista_tf_8606_0_4" localSheetId="16" hidden="1">'4.3'!$I$8:$I$24</definedName>
    <definedName name="krista_tft_7266" localSheetId="0" hidden="1">'1.1'!$D$5</definedName>
    <definedName name="krista_tft_7266" localSheetId="1" hidden="1">'1.2'!$D$6</definedName>
    <definedName name="krista_tft_7266" localSheetId="2" hidden="1">'1.3'!$D$6</definedName>
    <definedName name="krista_tft_7266" localSheetId="11" hidden="1">'3.6'!$E$5</definedName>
    <definedName name="krista_tft_7266" localSheetId="12" hidden="1">'3.7'!$E$6</definedName>
    <definedName name="krista_tft_7266" localSheetId="14" hidden="1">'4.1'!$D$5</definedName>
    <definedName name="krista_tft_7266" localSheetId="15" hidden="1">'4.2'!$D$6</definedName>
    <definedName name="krista_tft_7266" localSheetId="18" hidden="1">'5.1'!$D$5</definedName>
    <definedName name="krista_tft_7266" localSheetId="19" hidden="1">'5.2'!$D$5</definedName>
    <definedName name="krista_tft_7266" localSheetId="20" hidden="1">'5.3'!$D$5</definedName>
    <definedName name="krista_tft_7266" localSheetId="21" hidden="1">'5.4'!$D$5</definedName>
    <definedName name="krista_tft_7266_0" localSheetId="0" hidden="1">'1.1'!$D$5</definedName>
    <definedName name="krista_tft_7266_0" localSheetId="1" hidden="1">'1.2'!$D$6</definedName>
    <definedName name="krista_tft_7266_0" localSheetId="2" hidden="1">'1.3'!$D$6</definedName>
    <definedName name="krista_tft_7266_0" localSheetId="11" hidden="1">'3.6'!$E$5</definedName>
    <definedName name="krista_tft_7266_0" localSheetId="12" hidden="1">'3.7'!$E$6</definedName>
    <definedName name="krista_tft_7266_0" localSheetId="14" hidden="1">'4.1'!$D$5</definedName>
    <definedName name="krista_tft_7266_0" localSheetId="15" hidden="1">'4.2'!$D$6</definedName>
    <definedName name="krista_tft_7266_0" localSheetId="18" hidden="1">'5.1'!$D$5</definedName>
    <definedName name="krista_tft_7266_0" localSheetId="19" hidden="1">'5.2'!$D$5</definedName>
    <definedName name="krista_tft_7266_0" localSheetId="20" hidden="1">'5.3'!$D$5</definedName>
    <definedName name="krista_tft_7266_0" localSheetId="21" hidden="1">'5.4'!$D$5</definedName>
    <definedName name="krista_tft_7267" localSheetId="1" hidden="1">'1.2'!$E$6</definedName>
    <definedName name="krista_tft_7267" localSheetId="2" hidden="1">'1.3'!$E$6</definedName>
    <definedName name="krista_tft_7267" localSheetId="11" hidden="1">'3.6'!$G$5</definedName>
    <definedName name="krista_tft_7267" localSheetId="12" hidden="1">'3.7'!$G$6</definedName>
    <definedName name="krista_tft_7267" localSheetId="18" hidden="1">'5.1'!$E$5</definedName>
    <definedName name="krista_tft_7267" localSheetId="19" hidden="1">'5.2'!$E$5</definedName>
    <definedName name="krista_tft_7267" localSheetId="20" hidden="1">'5.3'!$E$5</definedName>
    <definedName name="krista_tft_7267" localSheetId="21" hidden="1">'5.4'!$E$5</definedName>
    <definedName name="krista_tft_7267_0" localSheetId="1" hidden="1">'1.2'!$E$6</definedName>
    <definedName name="krista_tft_7267_0" localSheetId="2" hidden="1">'1.3'!$E$6</definedName>
    <definedName name="krista_tft_7267_0" localSheetId="11" hidden="1">'3.6'!$G$5</definedName>
    <definedName name="krista_tft_7267_0" localSheetId="12" hidden="1">'3.7'!$G$6</definedName>
    <definedName name="krista_tft_7267_0" localSheetId="18" hidden="1">'5.1'!$E$5</definedName>
    <definedName name="krista_tft_7267_0" localSheetId="19" hidden="1">'5.2'!$E$5</definedName>
    <definedName name="krista_tft_7267_0" localSheetId="20" hidden="1">'5.3'!$E$5</definedName>
    <definedName name="krista_tft_7267_0" localSheetId="21" hidden="1">'5.4'!$E$5</definedName>
    <definedName name="krista_tft_7268" localSheetId="1" hidden="1">'1.2'!$F$6</definedName>
    <definedName name="krista_tft_7268" localSheetId="2" hidden="1">'1.3'!$F$6</definedName>
    <definedName name="krista_tft_7268" localSheetId="18" hidden="1">'5.1'!$F$5</definedName>
    <definedName name="krista_tft_7268_0" localSheetId="1" hidden="1">'1.2'!$F$6</definedName>
    <definedName name="krista_tft_7268_0" localSheetId="2" hidden="1">'1.3'!$F$6</definedName>
    <definedName name="krista_tft_7268_0" localSheetId="18" hidden="1">'5.1'!$F$5</definedName>
    <definedName name="krista_tft_7269" localSheetId="1" hidden="1">'1.2'!$G$6</definedName>
    <definedName name="krista_tft_7269" localSheetId="2" hidden="1">'1.3'!$G$6</definedName>
    <definedName name="krista_tft_7269" localSheetId="18" hidden="1">'5.1'!$G$5</definedName>
    <definedName name="krista_tft_7269_0" localSheetId="1" hidden="1">'1.2'!$G$6</definedName>
    <definedName name="krista_tft_7269_0" localSheetId="2" hidden="1">'1.3'!$G$6</definedName>
    <definedName name="krista_tft_7269_0" localSheetId="18" hidden="1">'5.1'!$G$5</definedName>
    <definedName name="krista_tft_7918" localSheetId="7" hidden="1">'3.2'!$AB$7</definedName>
    <definedName name="krista_tft_7918_0" localSheetId="7" hidden="1">'3.2'!$AB$7</definedName>
    <definedName name="krista_tft_7919" localSheetId="7" hidden="1">'3.2'!$AC$7</definedName>
    <definedName name="krista_tft_7919_0" localSheetId="7" hidden="1">'3.2'!$AC$7</definedName>
    <definedName name="krista_tft_7920" localSheetId="7" hidden="1">'3.2'!$AD$7</definedName>
    <definedName name="krista_tft_7920_0" localSheetId="7" hidden="1">'3.2'!$AD$7</definedName>
    <definedName name="krista_tft_7921" localSheetId="7" hidden="1">'3.2'!$AE$7</definedName>
    <definedName name="krista_tft_7921_0" localSheetId="7" hidden="1">'3.2'!$AE$7</definedName>
    <definedName name="krista_tft_7922" localSheetId="7" hidden="1">'3.2'!$AF$7</definedName>
    <definedName name="krista_tft_7922_0" localSheetId="7" hidden="1">'3.2'!$AF$7</definedName>
    <definedName name="krista_tft_7923" localSheetId="7" hidden="1">'3.2'!$AG$7</definedName>
    <definedName name="krista_tft_7923_0" localSheetId="7" hidden="1">'3.2'!$AG$7</definedName>
    <definedName name="krista_tft_7924" localSheetId="7" hidden="1">'3.2'!$AH$7</definedName>
    <definedName name="krista_tft_7924_0" localSheetId="7" hidden="1">'3.2'!$AH$7</definedName>
    <definedName name="krista_tft_7925" localSheetId="7" hidden="1">'3.2'!$AI$7</definedName>
    <definedName name="krista_tft_7925_0" localSheetId="7" hidden="1">'3.2'!$AI$7</definedName>
    <definedName name="krista_tft_7926" localSheetId="7" hidden="1">'3.2'!$AJ$7</definedName>
    <definedName name="krista_tft_7926_0" localSheetId="7" hidden="1">'3.2'!$AJ$7</definedName>
    <definedName name="krista_tft_7927" localSheetId="7" hidden="1">'3.2'!$AK$7</definedName>
    <definedName name="krista_tft_7927_0" localSheetId="7" hidden="1">'3.2'!$AK$7</definedName>
    <definedName name="krista_tft_7928" localSheetId="7" hidden="1">'3.2'!$AL$7</definedName>
    <definedName name="krista_tft_7928_0" localSheetId="7" hidden="1">'3.2'!$AL$7</definedName>
    <definedName name="krista_tft_7929" localSheetId="7" hidden="1">'3.2'!$AM$7</definedName>
    <definedName name="krista_tft_7929_0" localSheetId="7" hidden="1">'3.2'!$AM$7</definedName>
    <definedName name="krista_tft_8157" localSheetId="13" hidden="1">'3.8'!$E$6</definedName>
    <definedName name="krista_tft_8157_0" localSheetId="13" hidden="1">'3.8'!$E$6</definedName>
    <definedName name="krista_tft_8158" localSheetId="10" hidden="1">'3.5'!$G$6</definedName>
    <definedName name="krista_tft_8158" localSheetId="13" hidden="1">'3.8'!$G$6</definedName>
    <definedName name="krista_tft_8158_0" localSheetId="10" hidden="1">'3.5'!$G$6</definedName>
    <definedName name="krista_tft_8158_0" localSheetId="13" hidden="1">'3.8'!$G$6</definedName>
    <definedName name="krista_tft_8249" localSheetId="5" hidden="1">'2.3'!$L$7</definedName>
    <definedName name="krista_tft_8249" localSheetId="9" hidden="1">'3.4'!$L$7</definedName>
    <definedName name="krista_tft_8249_0" localSheetId="5" hidden="1">'2.3'!$L$7</definedName>
    <definedName name="krista_tft_8249_0" localSheetId="9" hidden="1">'3.4'!$L$7</definedName>
    <definedName name="krista_tft_8269" localSheetId="16" hidden="1">'4.3'!$J$7</definedName>
    <definedName name="krista_tft_8269_0" localSheetId="16" hidden="1">'4.3'!$J$7</definedName>
    <definedName name="krista_tft_8332" localSheetId="8" hidden="1">'3.3'!$F$6</definedName>
    <definedName name="krista_tft_8332_0" localSheetId="8" hidden="1">'3.3'!$F$6</definedName>
    <definedName name="krista_tft_8333" localSheetId="8" hidden="1">'3.3'!$I$6</definedName>
    <definedName name="krista_tft_8333_0" localSheetId="8" hidden="1">'3.3'!$I$6</definedName>
    <definedName name="krista_tft_8397" localSheetId="4" hidden="1">'2.2'!$G$6</definedName>
    <definedName name="krista_tft_8397_0" localSheetId="4" hidden="1">'2.2'!$G$6</definedName>
    <definedName name="krista_tft_8414" localSheetId="4" hidden="1">'2.2'!$F$6</definedName>
    <definedName name="krista_tft_8414_0" localSheetId="4" hidden="1">'2.2'!$F$6</definedName>
    <definedName name="krista_tft_8481" localSheetId="17" hidden="1">'4.4'!$E$5</definedName>
    <definedName name="krista_tft_8481_0" localSheetId="17" hidden="1">'4.4'!$E$5</definedName>
    <definedName name="krista_tft_8482" localSheetId="17" hidden="1">'4.4'!$G$5</definedName>
    <definedName name="krista_tft_8482_0" localSheetId="17" hidden="1">'4.4'!$G$5</definedName>
    <definedName name="krista_tft_8605" localSheetId="16" hidden="1">'4.3'!$F$7</definedName>
    <definedName name="krista_tft_8605_0" localSheetId="16" hidden="1">'4.3'!$F$7</definedName>
    <definedName name="krista_tft_8606" localSheetId="16" hidden="1">'4.3'!$I$7</definedName>
    <definedName name="krista_tft_8606_0" localSheetId="16" hidden="1">'4.3'!$I$7</definedName>
    <definedName name="krista_tm_10235" localSheetId="9" hidden="1">'3.4'!$E$8:$E$24</definedName>
    <definedName name="krista_tm_10235_0_1" localSheetId="9" hidden="1">'3.4'!$E$8:$E$24</definedName>
    <definedName name="krista_tm_10236" localSheetId="9" hidden="1">'3.4'!$G$8:$G$24</definedName>
    <definedName name="krista_tm_10236_0_1" localSheetId="9" hidden="1">'3.4'!$G$8:$G$24</definedName>
    <definedName name="krista_tm_10237" localSheetId="9" hidden="1">'3.4'!$I$8:$I$24</definedName>
    <definedName name="krista_tm_10237_0_1" localSheetId="9" hidden="1">'3.4'!$I$8:$I$24</definedName>
    <definedName name="krista_tm_10238" localSheetId="9" hidden="1">'3.4'!$K$8:$K$24</definedName>
    <definedName name="krista_tm_10238_0_1" localSheetId="9" hidden="1">'3.4'!$K$8:$K$24</definedName>
    <definedName name="krista_tm_10275" localSheetId="5" hidden="1">'2.3'!$E$8:$E$24</definedName>
    <definedName name="krista_tm_10275_0_1" localSheetId="5" hidden="1">'2.3'!$E$8:$E$24</definedName>
    <definedName name="krista_tm_10276" localSheetId="5" hidden="1">'2.3'!$G$8:$G$24</definedName>
    <definedName name="krista_tm_10276_0_1" localSheetId="5" hidden="1">'2.3'!$G$8:$G$24</definedName>
    <definedName name="krista_tm_10277" localSheetId="5" hidden="1">'2.3'!$I$8:$I$24</definedName>
    <definedName name="krista_tm_10277_0_1" localSheetId="5" hidden="1">'2.3'!$I$8:$I$24</definedName>
    <definedName name="krista_tm_10278" localSheetId="5" hidden="1">'2.3'!$K$8:$K$24</definedName>
    <definedName name="krista_tm_10278_0_1" localSheetId="5" hidden="1">'2.3'!$K$8:$K$24</definedName>
    <definedName name="krista_tm_7714" localSheetId="3" hidden="1">'2.1'!$D$6:$D$22</definedName>
    <definedName name="krista_tm_7714" localSheetId="4" hidden="1">'2.2'!$D$7:$D$23</definedName>
    <definedName name="krista_tm_7714" localSheetId="5" hidden="1">'2.3'!$D$8:$D$24</definedName>
    <definedName name="krista_tm_7714" localSheetId="6" hidden="1">'3.1'!$D$6:$D$22</definedName>
    <definedName name="krista_tm_7714" localSheetId="7" hidden="1">'3.2'!$D$8:$D$24</definedName>
    <definedName name="krista_tm_7714" localSheetId="8" hidden="1">'3.3'!$D$7:$D$23</definedName>
    <definedName name="krista_tm_7714" localSheetId="9" hidden="1">'3.4'!$D$8:$D$24</definedName>
    <definedName name="krista_tm_7714" localSheetId="10" hidden="1">'3.5'!$D$7:$D$23</definedName>
    <definedName name="krista_tm_7714" localSheetId="13" hidden="1">'3.8'!$D$7:$D$23</definedName>
    <definedName name="krista_tm_7714" localSheetId="16" hidden="1">'4.3'!$D$8:$D$24</definedName>
    <definedName name="krista_tm_7714" localSheetId="17" hidden="1">'4.4'!$D$6:$D$22</definedName>
    <definedName name="krista_tm_7714_0_1" localSheetId="3" hidden="1">'2.1'!$D$6:$D$22</definedName>
    <definedName name="krista_tm_7714_0_1" localSheetId="4" hidden="1">'2.2'!$D$7:$D$23</definedName>
    <definedName name="krista_tm_7714_0_1" localSheetId="5" hidden="1">'2.3'!$D$8:$D$24</definedName>
    <definedName name="krista_tm_7714_0_1" localSheetId="6" hidden="1">'3.1'!$D$6:$D$22</definedName>
    <definedName name="krista_tm_7714_0_1" localSheetId="7" hidden="1">'3.2'!$D$8:$D$24</definedName>
    <definedName name="krista_tm_7714_0_1" localSheetId="8" hidden="1">'3.3'!$D$7:$D$23</definedName>
    <definedName name="krista_tm_7714_0_1" localSheetId="9" hidden="1">'3.4'!$D$8:$D$24</definedName>
    <definedName name="krista_tm_7714_0_1" localSheetId="10" hidden="1">'3.5'!$D$7:$D$23</definedName>
    <definedName name="krista_tm_7714_0_1" localSheetId="13" hidden="1">'3.8'!$D$7:$D$23</definedName>
    <definedName name="krista_tm_7714_0_1" localSheetId="16" hidden="1">'4.3'!$D$8:$D$24</definedName>
    <definedName name="krista_tm_7714_0_4" localSheetId="17" hidden="1">'4.4'!$D$6:$D$22</definedName>
    <definedName name="krista_tm_7715" localSheetId="3" hidden="1">'2.1'!$E$6:$E$22</definedName>
    <definedName name="krista_tm_7715" localSheetId="5" hidden="1">'2.3'!$M$8:$M$24</definedName>
    <definedName name="krista_tm_7715" localSheetId="6" hidden="1">'3.1'!$E$6:$E$22</definedName>
    <definedName name="krista_tm_7715" localSheetId="8" hidden="1">'3.3'!$G$7:$G$23</definedName>
    <definedName name="krista_tm_7715" localSheetId="9" hidden="1">'3.4'!$M$8:$M$24</definedName>
    <definedName name="krista_tm_7715" localSheetId="13" hidden="1">'3.8'!$F$7:$F$23</definedName>
    <definedName name="krista_tm_7715" localSheetId="16" hidden="1">'4.3'!$G$8:$G$24</definedName>
    <definedName name="krista_tm_7715" localSheetId="17" hidden="1">'4.4'!$F$6:$F$22</definedName>
    <definedName name="krista_tm_7715_0_1" localSheetId="3" hidden="1">'2.1'!$E$6:$E$22</definedName>
    <definedName name="krista_tm_7715_0_1" localSheetId="5" hidden="1">'2.3'!$M$8:$M$24</definedName>
    <definedName name="krista_tm_7715_0_1" localSheetId="6" hidden="1">'3.1'!$E$6:$E$22</definedName>
    <definedName name="krista_tm_7715_0_1" localSheetId="8" hidden="1">'3.3'!$G$7:$G$23</definedName>
    <definedName name="krista_tm_7715_0_1" localSheetId="9" hidden="1">'3.4'!$M$8:$M$24</definedName>
    <definedName name="krista_tm_7715_0_1" localSheetId="13" hidden="1">'3.8'!$F$7:$F$23</definedName>
    <definedName name="krista_tm_7715_0_1" localSheetId="16" hidden="1">'4.3'!$G$8:$G$24</definedName>
    <definedName name="krista_tm_7715_0_4" localSheetId="17" hidden="1">'4.4'!$F$6:$F$22</definedName>
    <definedName name="krista_tm_7895" localSheetId="7" hidden="1">'3.2'!$E$8:$E$24</definedName>
    <definedName name="krista_tm_7895_0_1" localSheetId="7" hidden="1">'3.2'!$E$8:$E$24</definedName>
    <definedName name="krista_tm_7896" localSheetId="7" hidden="1">'3.2'!$F$8:$F$24</definedName>
    <definedName name="krista_tm_7896_0_1" localSheetId="7" hidden="1">'3.2'!$F$8:$F$24</definedName>
    <definedName name="krista_tm_7897" localSheetId="7" hidden="1">'3.2'!$G$8:$G$24</definedName>
    <definedName name="krista_tm_7897_0_1" localSheetId="7" hidden="1">'3.2'!$G$8:$G$24</definedName>
    <definedName name="krista_tm_7898" localSheetId="7" hidden="1">'3.2'!$H$8:$H$24</definedName>
    <definedName name="krista_tm_7898_0_1" localSheetId="7" hidden="1">'3.2'!$H$8:$H$24</definedName>
    <definedName name="krista_tm_7899" localSheetId="7" hidden="1">'3.2'!$I$8:$I$24</definedName>
    <definedName name="krista_tm_7899_0_1" localSheetId="7" hidden="1">'3.2'!$I$8:$I$24</definedName>
    <definedName name="krista_tm_7900" localSheetId="7" hidden="1">'3.2'!$J$8:$J$24</definedName>
    <definedName name="krista_tm_7900_0_1" localSheetId="7" hidden="1">'3.2'!$J$8:$J$24</definedName>
    <definedName name="krista_tm_7901" localSheetId="7" hidden="1">'3.2'!$K$8:$K$24</definedName>
    <definedName name="krista_tm_7901_0_1" localSheetId="7" hidden="1">'3.2'!$K$8:$K$24</definedName>
    <definedName name="krista_tm_7902" localSheetId="7" hidden="1">'3.2'!$L$8:$L$24</definedName>
    <definedName name="krista_tm_7902_0_1" localSheetId="7" hidden="1">'3.2'!$L$8:$L$24</definedName>
    <definedName name="krista_tm_7903" localSheetId="7" hidden="1">'3.2'!$M$8:$M$24</definedName>
    <definedName name="krista_tm_7903_0_1" localSheetId="7" hidden="1">'3.2'!$M$8:$M$24</definedName>
    <definedName name="krista_tm_7904" localSheetId="7" hidden="1">'3.2'!$N$8:$N$24</definedName>
    <definedName name="krista_tm_7904_0_1" localSheetId="7" hidden="1">'3.2'!$N$8:$N$24</definedName>
    <definedName name="krista_tm_7905" localSheetId="7" hidden="1">'3.2'!$O$8:$O$24</definedName>
    <definedName name="krista_tm_7905_0_1" localSheetId="7" hidden="1">'3.2'!$O$8:$O$24</definedName>
    <definedName name="krista_tm_7906" localSheetId="7" hidden="1">'3.2'!$P$8:$P$24</definedName>
    <definedName name="krista_tm_7906_0_1" localSheetId="7" hidden="1">'3.2'!$P$8:$P$24</definedName>
    <definedName name="krista_tm_7907" localSheetId="7" hidden="1">'3.2'!$Q$8:$Q$24</definedName>
    <definedName name="krista_tm_7907_0_1" localSheetId="7" hidden="1">'3.2'!$Q$8:$Q$24</definedName>
    <definedName name="krista_tm_7908" localSheetId="7" hidden="1">'3.2'!$R$8:$R$24</definedName>
    <definedName name="krista_tm_7908_0_1" localSheetId="7" hidden="1">'3.2'!$R$8:$R$24</definedName>
    <definedName name="krista_tm_7909" localSheetId="7" hidden="1">'3.2'!$S$8:$S$24</definedName>
    <definedName name="krista_tm_7909_0_1" localSheetId="7" hidden="1">'3.2'!$S$8:$S$24</definedName>
    <definedName name="krista_tm_7910" localSheetId="7" hidden="1">'3.2'!$T$8:$T$24</definedName>
    <definedName name="krista_tm_7910_0_1" localSheetId="7" hidden="1">'3.2'!$T$8:$T$24</definedName>
    <definedName name="krista_tm_7911" localSheetId="7" hidden="1">'3.2'!$U$8:$U$24</definedName>
    <definedName name="krista_tm_7911_0_1" localSheetId="7" hidden="1">'3.2'!$U$8:$U$24</definedName>
    <definedName name="krista_tm_7912" localSheetId="7" hidden="1">'3.2'!$V$8:$V$24</definedName>
    <definedName name="krista_tm_7912_0_1" localSheetId="7" hidden="1">'3.2'!$V$8:$V$24</definedName>
    <definedName name="krista_tm_7913" localSheetId="7" hidden="1">'3.2'!$W$8:$W$24</definedName>
    <definedName name="krista_tm_7913_0_1" localSheetId="7" hidden="1">'3.2'!$W$8:$W$24</definedName>
    <definedName name="krista_tm_7914" localSheetId="7" hidden="1">'3.2'!$X$8:$X$24</definedName>
    <definedName name="krista_tm_7914_0_1" localSheetId="7" hidden="1">'3.2'!$X$8:$X$24</definedName>
    <definedName name="krista_tm_7915" localSheetId="7" hidden="1">'3.2'!$Y$8:$Y$24</definedName>
    <definedName name="krista_tm_7915_0_1" localSheetId="7" hidden="1">'3.2'!$Y$8:$Y$24</definedName>
    <definedName name="krista_tm_7916" localSheetId="7" hidden="1">'3.2'!$Z$8:$Z$24</definedName>
    <definedName name="krista_tm_7916_0_1" localSheetId="7" hidden="1">'3.2'!$Z$8:$Z$24</definedName>
    <definedName name="krista_tm_7917" localSheetId="7" hidden="1">'3.2'!$AA$8:$AA$24</definedName>
    <definedName name="krista_tm_7917_0_1" localSheetId="7" hidden="1">'3.2'!$AA$8:$AA$24</definedName>
    <definedName name="krista_tm_8009" localSheetId="11" hidden="1">'3.6'!$D$6:$D$22</definedName>
    <definedName name="krista_tm_8009_0_4" localSheetId="11" hidden="1">'3.6'!$D$6:$D$22</definedName>
    <definedName name="krista_tm_8010" localSheetId="11" hidden="1">'3.6'!$F$6:$F$22</definedName>
    <definedName name="krista_tm_8010_0_4" localSheetId="11" hidden="1">'3.6'!$F$6:$F$22</definedName>
    <definedName name="krista_tm_8042" localSheetId="12" hidden="1">'3.7'!$D$7:$D$23</definedName>
    <definedName name="krista_tm_8042_0_4" localSheetId="12" hidden="1">'3.7'!$D$7:$D$23</definedName>
    <definedName name="krista_tm_8043" localSheetId="12" hidden="1">'3.7'!$F$7:$F$23</definedName>
    <definedName name="krista_tm_8043_0_4" localSheetId="12" hidden="1">'3.7'!$F$7:$F$23</definedName>
    <definedName name="krista_tm_8139" localSheetId="10" hidden="1">'3.5'!$E$7:$E$23</definedName>
    <definedName name="krista_tm_8139_0_1" localSheetId="10" hidden="1">'3.5'!$E$7:$E$23</definedName>
    <definedName name="krista_tm_8140" localSheetId="10" hidden="1">'3.5'!$F$7:$F$23</definedName>
    <definedName name="krista_tm_8140_0_1" localSheetId="10" hidden="1">'3.5'!$F$7:$F$23</definedName>
    <definedName name="krista_tm_8224" localSheetId="5" hidden="1">'2.3'!$F$8:$F$24</definedName>
    <definedName name="krista_tm_8224" localSheetId="9" hidden="1">'3.4'!$F$8:$F$24</definedName>
    <definedName name="krista_tm_8224_0_1" localSheetId="5" hidden="1">'2.3'!$F$8:$F$24</definedName>
    <definedName name="krista_tm_8224_0_1" localSheetId="9" hidden="1">'3.4'!$F$8:$F$24</definedName>
    <definedName name="krista_tm_8225" localSheetId="5" hidden="1">'2.3'!$H$8:$H$24</definedName>
    <definedName name="krista_tm_8225" localSheetId="9" hidden="1">'3.4'!$H$8:$H$24</definedName>
    <definedName name="krista_tm_8225_0_1" localSheetId="5" hidden="1">'2.3'!$H$8:$H$24</definedName>
    <definedName name="krista_tm_8225_0_1" localSheetId="9" hidden="1">'3.4'!$H$8:$H$24</definedName>
    <definedName name="krista_tm_8226" localSheetId="5" hidden="1">'2.3'!$J$8:$J$24</definedName>
    <definedName name="krista_tm_8226" localSheetId="9" hidden="1">'3.4'!$J$8:$J$24</definedName>
    <definedName name="krista_tm_8226_0_1" localSheetId="5" hidden="1">'2.3'!$J$8:$J$24</definedName>
    <definedName name="krista_tm_8226_0_1" localSheetId="9" hidden="1">'3.4'!$J$8:$J$24</definedName>
    <definedName name="krista_tm_8330" localSheetId="8" hidden="1">'3.3'!$E$7:$E$23</definedName>
    <definedName name="krista_tm_8330_0_1" localSheetId="8" hidden="1">'3.3'!$E$7:$E$23</definedName>
    <definedName name="krista_tm_8331" localSheetId="8" hidden="1">'3.3'!$H$7:$H$23</definedName>
    <definedName name="krista_tm_8331_0_1" localSheetId="8" hidden="1">'3.3'!$H$7:$H$23</definedName>
    <definedName name="krista_tm_8398" localSheetId="4" hidden="1">'2.2'!$E$7:$E$23</definedName>
    <definedName name="krista_tm_8398_0_1" localSheetId="4" hidden="1">'2.2'!$E$7:$E$23</definedName>
    <definedName name="krista_tm_8603" localSheetId="16" hidden="1">'4.3'!$E$8:$E$24</definedName>
    <definedName name="krista_tm_8603_0_1" localSheetId="16" hidden="1">'4.3'!$E$8:$E$24</definedName>
    <definedName name="krista_tm_8604" localSheetId="16" hidden="1">'4.3'!$H$8:$H$24</definedName>
    <definedName name="krista_tm_8604_0_1" localSheetId="16" hidden="1">'4.3'!$H$8:$H$24</definedName>
    <definedName name="krista_tmt_10235" localSheetId="9" hidden="1">'3.4'!$E$7</definedName>
    <definedName name="krista_tmt_10235_0" localSheetId="9" hidden="1">'3.4'!$E$7</definedName>
    <definedName name="krista_tmt_10236" localSheetId="9" hidden="1">'3.4'!$G$7</definedName>
    <definedName name="krista_tmt_10236_0" localSheetId="9" hidden="1">'3.4'!$G$7</definedName>
    <definedName name="krista_tmt_10237" localSheetId="9" hidden="1">'3.4'!$I$7</definedName>
    <definedName name="krista_tmt_10237_0" localSheetId="9" hidden="1">'3.4'!$I$7</definedName>
    <definedName name="krista_tmt_10238" localSheetId="9" hidden="1">'3.4'!$K$7</definedName>
    <definedName name="krista_tmt_10238_0" localSheetId="9" hidden="1">'3.4'!$K$7</definedName>
    <definedName name="krista_tmt_10275" localSheetId="5" hidden="1">'2.3'!$E$7</definedName>
    <definedName name="krista_tmt_10275_0" localSheetId="5" hidden="1">'2.3'!$E$7</definedName>
    <definedName name="krista_tmt_10276" localSheetId="5" hidden="1">'2.3'!$G$7</definedName>
    <definedName name="krista_tmt_10276_0" localSheetId="5" hidden="1">'2.3'!$G$7</definedName>
    <definedName name="krista_tmt_10277" localSheetId="5" hidden="1">'2.3'!$I$7</definedName>
    <definedName name="krista_tmt_10277_0" localSheetId="5" hidden="1">'2.3'!$I$7</definedName>
    <definedName name="krista_tmt_10278" localSheetId="5" hidden="1">'2.3'!$K$7</definedName>
    <definedName name="krista_tmt_10278_0" localSheetId="5" hidden="1">'2.3'!$K$7</definedName>
    <definedName name="krista_tmt_7714" localSheetId="3" hidden="1">'2.1'!$D$5</definedName>
    <definedName name="krista_tmt_7714" localSheetId="4" hidden="1">'2.2'!$D$6</definedName>
    <definedName name="krista_tmt_7714" localSheetId="5" hidden="1">'2.3'!$D$7</definedName>
    <definedName name="krista_tmt_7714" localSheetId="6" hidden="1">'3.1'!$D$5</definedName>
    <definedName name="krista_tmt_7714" localSheetId="7" hidden="1">'3.2'!$D$7</definedName>
    <definedName name="krista_tmt_7714" localSheetId="8" hidden="1">'3.3'!$D$6</definedName>
    <definedName name="krista_tmt_7714" localSheetId="9" hidden="1">'3.4'!$D$7</definedName>
    <definedName name="krista_tmt_7714" localSheetId="10" hidden="1">'3.5'!$D$6</definedName>
    <definedName name="krista_tmt_7714" localSheetId="13" hidden="1">'3.8'!$D$6</definedName>
    <definedName name="krista_tmt_7714" localSheetId="16" hidden="1">'4.3'!$D$7</definedName>
    <definedName name="krista_tmt_7714" localSheetId="17" hidden="1">'4.4'!$D$5</definedName>
    <definedName name="krista_tmt_7714_0" localSheetId="3" hidden="1">'2.1'!$D$5</definedName>
    <definedName name="krista_tmt_7714_0" localSheetId="4" hidden="1">'2.2'!$D$6</definedName>
    <definedName name="krista_tmt_7714_0" localSheetId="5" hidden="1">'2.3'!$D$7</definedName>
    <definedName name="krista_tmt_7714_0" localSheetId="6" hidden="1">'3.1'!$D$5</definedName>
    <definedName name="krista_tmt_7714_0" localSheetId="7" hidden="1">'3.2'!$D$7</definedName>
    <definedName name="krista_tmt_7714_0" localSheetId="8" hidden="1">'3.3'!$D$6</definedName>
    <definedName name="krista_tmt_7714_0" localSheetId="9" hidden="1">'3.4'!$D$7</definedName>
    <definedName name="krista_tmt_7714_0" localSheetId="10" hidden="1">'3.5'!$D$6</definedName>
    <definedName name="krista_tmt_7714_0" localSheetId="13" hidden="1">'3.8'!$D$6</definedName>
    <definedName name="krista_tmt_7714_0" localSheetId="16" hidden="1">'4.3'!$D$7</definedName>
    <definedName name="krista_tmt_7714_0" localSheetId="17" hidden="1">'4.4'!$D$5</definedName>
    <definedName name="krista_tmt_7715" localSheetId="3" hidden="1">'2.1'!$E$5</definedName>
    <definedName name="krista_tmt_7715" localSheetId="5" hidden="1">'2.3'!$M$7</definedName>
    <definedName name="krista_tmt_7715" localSheetId="6" hidden="1">'3.1'!$E$5</definedName>
    <definedName name="krista_tmt_7715" localSheetId="8" hidden="1">'3.3'!$G$6</definedName>
    <definedName name="krista_tmt_7715" localSheetId="9" hidden="1">'3.4'!$M$7</definedName>
    <definedName name="krista_tmt_7715" localSheetId="13" hidden="1">'3.8'!$F$6</definedName>
    <definedName name="krista_tmt_7715" localSheetId="16" hidden="1">'4.3'!$G$7</definedName>
    <definedName name="krista_tmt_7715" localSheetId="17" hidden="1">'4.4'!$F$5</definedName>
    <definedName name="krista_tmt_7715_0" localSheetId="3" hidden="1">'2.1'!$E$5</definedName>
    <definedName name="krista_tmt_7715_0" localSheetId="5" hidden="1">'2.3'!$M$7</definedName>
    <definedName name="krista_tmt_7715_0" localSheetId="6" hidden="1">'3.1'!$E$5</definedName>
    <definedName name="krista_tmt_7715_0" localSheetId="8" hidden="1">'3.3'!$G$6</definedName>
    <definedName name="krista_tmt_7715_0" localSheetId="9" hidden="1">'3.4'!$M$7</definedName>
    <definedName name="krista_tmt_7715_0" localSheetId="13" hidden="1">'3.8'!$F$6</definedName>
    <definedName name="krista_tmt_7715_0" localSheetId="16" hidden="1">'4.3'!$G$7</definedName>
    <definedName name="krista_tmt_7715_0" localSheetId="17" hidden="1">'4.4'!$F$5</definedName>
    <definedName name="krista_tmt_7895" localSheetId="7" hidden="1">'3.2'!$E$7</definedName>
    <definedName name="krista_tmt_7895_0" localSheetId="7" hidden="1">'3.2'!$E$7</definedName>
    <definedName name="krista_tmt_7896" localSheetId="7" hidden="1">'3.2'!$F$7</definedName>
    <definedName name="krista_tmt_7896_0" localSheetId="7" hidden="1">'3.2'!$F$7</definedName>
    <definedName name="krista_tmt_7897" localSheetId="7" hidden="1">'3.2'!$G$7</definedName>
    <definedName name="krista_tmt_7897_0" localSheetId="7" hidden="1">'3.2'!$G$7</definedName>
    <definedName name="krista_tmt_7898" localSheetId="7" hidden="1">'3.2'!$H$7</definedName>
    <definedName name="krista_tmt_7898_0" localSheetId="7" hidden="1">'3.2'!$H$7</definedName>
    <definedName name="krista_tmt_7899" localSheetId="7" hidden="1">'3.2'!$I$7</definedName>
    <definedName name="krista_tmt_7899_0" localSheetId="7" hidden="1">'3.2'!$I$7</definedName>
    <definedName name="krista_tmt_7900" localSheetId="7" hidden="1">'3.2'!$J$7</definedName>
    <definedName name="krista_tmt_7900_0" localSheetId="7" hidden="1">'3.2'!$J$7</definedName>
    <definedName name="krista_tmt_7901" localSheetId="7" hidden="1">'3.2'!$K$7</definedName>
    <definedName name="krista_tmt_7901_0" localSheetId="7" hidden="1">'3.2'!$K$7</definedName>
    <definedName name="krista_tmt_7902" localSheetId="7" hidden="1">'3.2'!$L$7</definedName>
    <definedName name="krista_tmt_7902_0" localSheetId="7" hidden="1">'3.2'!$L$7</definedName>
    <definedName name="krista_tmt_7903" localSheetId="7" hidden="1">'3.2'!$M$7</definedName>
    <definedName name="krista_tmt_7903_0" localSheetId="7" hidden="1">'3.2'!$M$7</definedName>
    <definedName name="krista_tmt_7904" localSheetId="7" hidden="1">'3.2'!$N$7</definedName>
    <definedName name="krista_tmt_7904_0" localSheetId="7" hidden="1">'3.2'!$N$7</definedName>
    <definedName name="krista_tmt_7905" localSheetId="7" hidden="1">'3.2'!$O$7</definedName>
    <definedName name="krista_tmt_7905_0" localSheetId="7" hidden="1">'3.2'!$O$7</definedName>
    <definedName name="krista_tmt_7906" localSheetId="7" hidden="1">'3.2'!$P$7</definedName>
    <definedName name="krista_tmt_7906_0" localSheetId="7" hidden="1">'3.2'!$P$7</definedName>
    <definedName name="krista_tmt_7907" localSheetId="7" hidden="1">'3.2'!$Q$7</definedName>
    <definedName name="krista_tmt_7907_0" localSheetId="7" hidden="1">'3.2'!$Q$7</definedName>
    <definedName name="krista_tmt_7908" localSheetId="7" hidden="1">'3.2'!$R$7</definedName>
    <definedName name="krista_tmt_7908_0" localSheetId="7" hidden="1">'3.2'!$R$7</definedName>
    <definedName name="krista_tmt_7909" localSheetId="7" hidden="1">'3.2'!$S$7</definedName>
    <definedName name="krista_tmt_7909_0" localSheetId="7" hidden="1">'3.2'!$S$7</definedName>
    <definedName name="krista_tmt_7910" localSheetId="7" hidden="1">'3.2'!$T$7</definedName>
    <definedName name="krista_tmt_7910_0" localSheetId="7" hidden="1">'3.2'!$T$7</definedName>
    <definedName name="krista_tmt_7911" localSheetId="7" hidden="1">'3.2'!$U$7</definedName>
    <definedName name="krista_tmt_7911_0" localSheetId="7" hidden="1">'3.2'!$U$7</definedName>
    <definedName name="krista_tmt_7912" localSheetId="7" hidden="1">'3.2'!$V$7</definedName>
    <definedName name="krista_tmt_7912_0" localSheetId="7" hidden="1">'3.2'!$V$7</definedName>
    <definedName name="krista_tmt_7913" localSheetId="7" hidden="1">'3.2'!$W$7</definedName>
    <definedName name="krista_tmt_7913_0" localSheetId="7" hidden="1">'3.2'!$W$7</definedName>
    <definedName name="krista_tmt_7914" localSheetId="7" hidden="1">'3.2'!$X$7</definedName>
    <definedName name="krista_tmt_7914_0" localSheetId="7" hidden="1">'3.2'!$X$7</definedName>
    <definedName name="krista_tmt_7915" localSheetId="7" hidden="1">'3.2'!$Y$7</definedName>
    <definedName name="krista_tmt_7915_0" localSheetId="7" hidden="1">'3.2'!$Y$7</definedName>
    <definedName name="krista_tmt_7916" localSheetId="7" hidden="1">'3.2'!$Z$7</definedName>
    <definedName name="krista_tmt_7916_0" localSheetId="7" hidden="1">'3.2'!$Z$7</definedName>
    <definedName name="krista_tmt_7917" localSheetId="7" hidden="1">'3.2'!$AA$7</definedName>
    <definedName name="krista_tmt_7917_0" localSheetId="7" hidden="1">'3.2'!$AA$7</definedName>
    <definedName name="krista_tmt_8009" localSheetId="11" hidden="1">'3.6'!$D$5</definedName>
    <definedName name="krista_tmt_8009_0" localSheetId="11" hidden="1">'3.6'!$D$5</definedName>
    <definedName name="krista_tmt_8010" localSheetId="11" hidden="1">'3.6'!$F$5</definedName>
    <definedName name="krista_tmt_8010_0" localSheetId="11" hidden="1">'3.6'!$F$5</definedName>
    <definedName name="krista_tmt_8042" localSheetId="12" hidden="1">'3.7'!$D$6</definedName>
    <definedName name="krista_tmt_8042_0" localSheetId="12" hidden="1">'3.7'!$D$6</definedName>
    <definedName name="krista_tmt_8043" localSheetId="12" hidden="1">'3.7'!$F$6</definedName>
    <definedName name="krista_tmt_8043_0" localSheetId="12" hidden="1">'3.7'!$F$6</definedName>
    <definedName name="krista_tmt_8139" localSheetId="10" hidden="1">'3.5'!$E$6</definedName>
    <definedName name="krista_tmt_8139_0" localSheetId="10" hidden="1">'3.5'!$E$6</definedName>
    <definedName name="krista_tmt_8140" localSheetId="10" hidden="1">'3.5'!$F$6</definedName>
    <definedName name="krista_tmt_8140_0" localSheetId="10" hidden="1">'3.5'!$F$6</definedName>
    <definedName name="krista_tmt_8224" localSheetId="5" hidden="1">'2.3'!$F$7</definedName>
    <definedName name="krista_tmt_8224" localSheetId="9" hidden="1">'3.4'!$F$7</definedName>
    <definedName name="krista_tmt_8224_0" localSheetId="5" hidden="1">'2.3'!$F$7</definedName>
    <definedName name="krista_tmt_8224_0" localSheetId="9" hidden="1">'3.4'!$F$7</definedName>
    <definedName name="krista_tmt_8225" localSheetId="5" hidden="1">'2.3'!$H$7</definedName>
    <definedName name="krista_tmt_8225" localSheetId="9" hidden="1">'3.4'!$H$7</definedName>
    <definedName name="krista_tmt_8225_0" localSheetId="5" hidden="1">'2.3'!$H$7</definedName>
    <definedName name="krista_tmt_8225_0" localSheetId="9" hidden="1">'3.4'!$H$7</definedName>
    <definedName name="krista_tmt_8226" localSheetId="5" hidden="1">'2.3'!$J$7</definedName>
    <definedName name="krista_tmt_8226" localSheetId="9" hidden="1">'3.4'!$J$7</definedName>
    <definedName name="krista_tmt_8226_0" localSheetId="5" hidden="1">'2.3'!$J$7</definedName>
    <definedName name="krista_tmt_8226_0" localSheetId="9" hidden="1">'3.4'!$J$7</definedName>
    <definedName name="krista_tmt_8330" localSheetId="8" hidden="1">'3.3'!$E$6</definedName>
    <definedName name="krista_tmt_8330_0" localSheetId="8" hidden="1">'3.3'!$E$6</definedName>
    <definedName name="krista_tmt_8331" localSheetId="8" hidden="1">'3.3'!$H$6</definedName>
    <definedName name="krista_tmt_8331_0" localSheetId="8" hidden="1">'3.3'!$H$6</definedName>
    <definedName name="krista_tmt_8398" localSheetId="4" hidden="1">'2.2'!$E$6</definedName>
    <definedName name="krista_tmt_8398_0" localSheetId="4" hidden="1">'2.2'!$E$6</definedName>
    <definedName name="krista_tmt_8603" localSheetId="16" hidden="1">'4.3'!$E$7</definedName>
    <definedName name="krista_tmt_8603_0" localSheetId="16" hidden="1">'4.3'!$E$7</definedName>
    <definedName name="krista_tmt_8604" localSheetId="16" hidden="1">'4.3'!$H$7</definedName>
    <definedName name="krista_tmt_8604_0" localSheetId="16" hidden="1">'4.3'!$H$7</definedName>
    <definedName name="krista_tr_237" localSheetId="0" hidden="1">'1.1'!$C$6:$C$22</definedName>
    <definedName name="krista_tr_237" localSheetId="1" hidden="1">'1.2'!$C$7:$C$23</definedName>
    <definedName name="krista_tr_237" localSheetId="2" hidden="1">'1.3'!$C$7:$C$23</definedName>
    <definedName name="krista_tr_237" localSheetId="3" hidden="1">'2.1'!$C$6:$C$22</definedName>
    <definedName name="krista_tr_237" localSheetId="4" hidden="1">'2.2'!$C$7:$C$23</definedName>
    <definedName name="krista_tr_237" localSheetId="5" hidden="1">'2.3'!$C$8:$C$24</definedName>
    <definedName name="krista_tr_237" localSheetId="6" hidden="1">'3.1'!$C$6:$C$22</definedName>
    <definedName name="krista_tr_237" localSheetId="7" hidden="1">'3.2'!$C$8:$C$24</definedName>
    <definedName name="krista_tr_237" localSheetId="8" hidden="1">'3.3'!$C$7:$C$23</definedName>
    <definedName name="krista_tr_237" localSheetId="9" hidden="1">'3.4'!$C$8:$C$24</definedName>
    <definedName name="krista_tr_237" localSheetId="10" hidden="1">'3.5'!$C$7:$C$23</definedName>
    <definedName name="krista_tr_237" localSheetId="11" hidden="1">'3.6'!$C$6:$C$22</definedName>
    <definedName name="krista_tr_237" localSheetId="12" hidden="1">'3.7'!$C$7:$C$23</definedName>
    <definedName name="krista_tr_237" localSheetId="13" hidden="1">'3.8'!$C$7:$C$23</definedName>
    <definedName name="krista_tr_237" localSheetId="14" hidden="1">'4.1'!$C$6:$C$22</definedName>
    <definedName name="krista_tr_237" localSheetId="15" hidden="1">'4.2'!$C$7:$C$23</definedName>
    <definedName name="krista_tr_237" localSheetId="16" hidden="1">'4.3'!$C$8:$C$24</definedName>
    <definedName name="krista_tr_237" localSheetId="17" hidden="1">'4.4'!$C$6:$C$22</definedName>
    <definedName name="krista_tr_237" localSheetId="18" hidden="1">'5.1'!$C$6:$C$22</definedName>
    <definedName name="krista_tr_237" localSheetId="19" hidden="1">'5.2'!$C$6:$C$22</definedName>
    <definedName name="krista_tr_237" localSheetId="20" hidden="1">'5.3'!$C$6:$C$22</definedName>
    <definedName name="krista_tr_237" localSheetId="21" hidden="1">'5.4'!$C$6:$C$22</definedName>
    <definedName name="krista_tr_237_0_5" localSheetId="0" hidden="1">'1.1'!$C$6:$C$22</definedName>
    <definedName name="krista_tr_237_0_5" localSheetId="1" hidden="1">'1.2'!$C$7:$C$23</definedName>
    <definedName name="krista_tr_237_0_5" localSheetId="2" hidden="1">'1.3'!$C$7:$C$23</definedName>
    <definedName name="krista_tr_237_0_5" localSheetId="3" hidden="1">'2.1'!$C$6:$C$22</definedName>
    <definedName name="krista_tr_237_0_5" localSheetId="4" hidden="1">'2.2'!$C$7:$C$23</definedName>
    <definedName name="krista_tr_237_0_5" localSheetId="5" hidden="1">'2.3'!$C$8:$C$24</definedName>
    <definedName name="krista_tr_237_0_5" localSheetId="6" hidden="1">'3.1'!$C$6:$C$22</definedName>
    <definedName name="krista_tr_237_0_5" localSheetId="7" hidden="1">'3.2'!$C$8:$C$24</definedName>
    <definedName name="krista_tr_237_0_5" localSheetId="8" hidden="1">'3.3'!$C$7:$C$23</definedName>
    <definedName name="krista_tr_237_0_5" localSheetId="9" hidden="1">'3.4'!$C$8:$C$24</definedName>
    <definedName name="krista_tr_237_0_5" localSheetId="10" hidden="1">'3.5'!$C$7:$C$23</definedName>
    <definedName name="krista_tr_237_0_5" localSheetId="11" hidden="1">'3.6'!$C$6:$C$22</definedName>
    <definedName name="krista_tr_237_0_5" localSheetId="12" hidden="1">'3.7'!$C$7:$C$23</definedName>
    <definedName name="krista_tr_237_0_5" localSheetId="13" hidden="1">'3.8'!$C$7:$C$23</definedName>
    <definedName name="krista_tr_237_0_5" localSheetId="14" hidden="1">'4.1'!$C$6:$C$22</definedName>
    <definedName name="krista_tr_237_0_5" localSheetId="15" hidden="1">'4.2'!$C$7:$C$23</definedName>
    <definedName name="krista_tr_237_0_5" localSheetId="16" hidden="1">'4.3'!$C$8:$C$24</definedName>
    <definedName name="krista_tr_237_0_5" localSheetId="17" hidden="1">'4.4'!$C$6:$C$22</definedName>
    <definedName name="krista_tr_237_0_5" localSheetId="18" hidden="1">'5.1'!$C$6:$C$22</definedName>
    <definedName name="krista_tr_237_0_5" localSheetId="19" hidden="1">'5.2'!$C$6:$C$22</definedName>
    <definedName name="krista_tr_237_0_5" localSheetId="20" hidden="1">'5.3'!$C$6:$C$22</definedName>
    <definedName name="krista_tr_237_0_5" localSheetId="21" hidden="1">'5.4'!$C$6:$C$22</definedName>
    <definedName name="krista_tr_238" localSheetId="0" hidden="1">'1.1'!$F$6:$F$22</definedName>
    <definedName name="krista_tr_238" localSheetId="1" hidden="1">'1.2'!$I$7:$I$23</definedName>
    <definedName name="krista_tr_238" localSheetId="2" hidden="1">'1.3'!$I$7:$I$23</definedName>
    <definedName name="krista_tr_238" localSheetId="3" hidden="1">'2.1'!$G$6:$G$22</definedName>
    <definedName name="krista_tr_238" localSheetId="4" hidden="1">'2.2'!$I$7:$I$23</definedName>
    <definedName name="krista_tr_238" localSheetId="5" hidden="1">'2.3'!$O$8:$O$24</definedName>
    <definedName name="krista_tr_238" localSheetId="6" hidden="1">'3.1'!$G$6:$G$22</definedName>
    <definedName name="krista_tr_238" localSheetId="7" hidden="1">'3.2'!$AO$8:$AO$24</definedName>
    <definedName name="krista_tr_238" localSheetId="8" hidden="1">'3.3'!$K$7:$K$23</definedName>
    <definedName name="krista_tr_238" localSheetId="9" hidden="1">'3.4'!$O$8:$O$24</definedName>
    <definedName name="krista_tr_238" localSheetId="10" hidden="1">'3.5'!$I$7:$I$23</definedName>
    <definedName name="krista_tr_238" localSheetId="11" hidden="1">'3.6'!$I$6:$I$22</definedName>
    <definedName name="krista_tr_238" localSheetId="12" hidden="1">'3.7'!$I$7:$I$23</definedName>
    <definedName name="krista_tr_238" localSheetId="13" hidden="1">'3.8'!$I$7:$I$23</definedName>
    <definedName name="krista_tr_238" localSheetId="14" hidden="1">'4.1'!$F$6:$F$22</definedName>
    <definedName name="krista_tr_238" localSheetId="15" hidden="1">'4.2'!$F$7:$F$23</definedName>
    <definedName name="krista_tr_238" localSheetId="16" hidden="1">'4.3'!$L$8:$L$24</definedName>
    <definedName name="krista_tr_238" localSheetId="17" hidden="1">'4.4'!$I$6:$I$22</definedName>
    <definedName name="krista_tr_238" localSheetId="18" hidden="1">'5.1'!$I$6:$I$22</definedName>
    <definedName name="krista_tr_238" localSheetId="19" hidden="1">'5.2'!$G$6:$G$22</definedName>
    <definedName name="krista_tr_238" localSheetId="20" hidden="1">'5.3'!$G$6:$G$22</definedName>
    <definedName name="krista_tr_238" localSheetId="21" hidden="1">'5.4'!$G$6:$G$22</definedName>
    <definedName name="krista_tr_238_0_4" localSheetId="0" hidden="1">'1.1'!$F$6:$F$22</definedName>
    <definedName name="krista_tr_238_0_4" localSheetId="1" hidden="1">'1.2'!$I$7:$I$23</definedName>
    <definedName name="krista_tr_238_0_4" localSheetId="2" hidden="1">'1.3'!$I$7:$I$23</definedName>
    <definedName name="krista_tr_238_0_4" localSheetId="3" hidden="1">'2.1'!$G$6:$G$22</definedName>
    <definedName name="krista_tr_238_0_4" localSheetId="4" hidden="1">'2.2'!$I$7:$I$23</definedName>
    <definedName name="krista_tr_238_0_4" localSheetId="5" hidden="1">'2.3'!$O$8:$O$24</definedName>
    <definedName name="krista_tr_238_0_4" localSheetId="6" hidden="1">'3.1'!$G$6:$G$22</definedName>
    <definedName name="krista_tr_238_0_4" localSheetId="7" hidden="1">'3.2'!$AO$8:$AO$24</definedName>
    <definedName name="krista_tr_238_0_4" localSheetId="8" hidden="1">'3.3'!$K$7:$K$23</definedName>
    <definedName name="krista_tr_238_0_4" localSheetId="9" hidden="1">'3.4'!$O$8:$O$24</definedName>
    <definedName name="krista_tr_238_0_4" localSheetId="10" hidden="1">'3.5'!$I$7:$I$23</definedName>
    <definedName name="krista_tr_238_0_4" localSheetId="11" hidden="1">'3.6'!$I$6:$I$22</definedName>
    <definedName name="krista_tr_238_0_4" localSheetId="12" hidden="1">'3.7'!$I$7:$I$23</definedName>
    <definedName name="krista_tr_238_0_4" localSheetId="13" hidden="1">'3.8'!$I$7:$I$23</definedName>
    <definedName name="krista_tr_238_0_4" localSheetId="14" hidden="1">'4.1'!$F$6:$F$22</definedName>
    <definedName name="krista_tr_238_0_4" localSheetId="15" hidden="1">'4.2'!$F$7:$F$23</definedName>
    <definedName name="krista_tr_238_0_4" localSheetId="16" hidden="1">'4.3'!$L$8:$L$24</definedName>
    <definedName name="krista_tr_238_0_4" localSheetId="17" hidden="1">'4.4'!$I$6:$I$22</definedName>
    <definedName name="krista_tr_238_0_4" localSheetId="18" hidden="1">'5.1'!$I$6:$I$22</definedName>
    <definedName name="krista_tr_238_0_4" localSheetId="19" hidden="1">'5.2'!$G$6:$G$22</definedName>
    <definedName name="krista_tr_238_0_4" localSheetId="20" hidden="1">'5.3'!$G$6:$G$22</definedName>
    <definedName name="krista_tr_238_0_4" localSheetId="21" hidden="1">'5.4'!$G$6:$G$22</definedName>
    <definedName name="krista_tr_296" localSheetId="0" hidden="1">'1.1'!$E$6:$E$22</definedName>
    <definedName name="krista_tr_296" localSheetId="1" hidden="1">'1.2'!$H$7:$H$23</definedName>
    <definedName name="krista_tr_296" localSheetId="2" hidden="1">'1.3'!$H$7:$H$23</definedName>
    <definedName name="krista_tr_296" localSheetId="3" hidden="1">'2.1'!$F$6:$F$22</definedName>
    <definedName name="krista_tr_296" localSheetId="4" hidden="1">'2.2'!$H$7:$H$23</definedName>
    <definedName name="krista_tr_296" localSheetId="5" hidden="1">'2.3'!$N$8:$N$24</definedName>
    <definedName name="krista_tr_296" localSheetId="6" hidden="1">'3.1'!$F$6:$F$22</definedName>
    <definedName name="krista_tr_296" localSheetId="7" hidden="1">'3.2'!$AN$8:$AN$24</definedName>
    <definedName name="krista_tr_296" localSheetId="8" hidden="1">'3.3'!$J$7:$J$23</definedName>
    <definedName name="krista_tr_296" localSheetId="9" hidden="1">'3.4'!$N$8:$N$24</definedName>
    <definedName name="krista_tr_296" localSheetId="10" hidden="1">'3.5'!$H$7:$H$23</definedName>
    <definedName name="krista_tr_296" localSheetId="11" hidden="1">'3.6'!$H$6:$H$22</definedName>
    <definedName name="krista_tr_296" localSheetId="12" hidden="1">'3.7'!$H$7:$H$23</definedName>
    <definedName name="krista_tr_296" localSheetId="13" hidden="1">'3.8'!$H$7:$H$23</definedName>
    <definedName name="krista_tr_296" localSheetId="14" hidden="1">'4.1'!$E$6:$E$22</definedName>
    <definedName name="krista_tr_296" localSheetId="15" hidden="1">'4.2'!$E$7:$E$23</definedName>
    <definedName name="krista_tr_296" localSheetId="16" hidden="1">'4.3'!$K$8:$K$24</definedName>
    <definedName name="krista_tr_296" localSheetId="17" hidden="1">'4.4'!$H$6:$H$22</definedName>
    <definedName name="krista_tr_296" localSheetId="18" hidden="1">'5.1'!$H$6:$H$22</definedName>
    <definedName name="krista_tr_296" localSheetId="19" hidden="1">'5.2'!$F$6:$F$22</definedName>
    <definedName name="krista_tr_296" localSheetId="20" hidden="1">'5.3'!$F$6:$F$22</definedName>
    <definedName name="krista_tr_296" localSheetId="21" hidden="1">'5.4'!$F$6:$F$22</definedName>
    <definedName name="krista_tr_296_0_4" localSheetId="0" hidden="1">'1.1'!$E$6:$E$22</definedName>
    <definedName name="krista_tr_296_0_4" localSheetId="1" hidden="1">'1.2'!$H$7:$H$23</definedName>
    <definedName name="krista_tr_296_0_4" localSheetId="2" hidden="1">'1.3'!$H$7:$H$23</definedName>
    <definedName name="krista_tr_296_0_4" localSheetId="3" hidden="1">'2.1'!$F$6:$F$22</definedName>
    <definedName name="krista_tr_296_0_4" localSheetId="4" hidden="1">'2.2'!$H$7:$H$23</definedName>
    <definedName name="krista_tr_296_0_4" localSheetId="5" hidden="1">'2.3'!$N$8:$N$24</definedName>
    <definedName name="krista_tr_296_0_4" localSheetId="6" hidden="1">'3.1'!$F$6:$F$22</definedName>
    <definedName name="krista_tr_296_0_4" localSheetId="7" hidden="1">'3.2'!$AN$8:$AN$24</definedName>
    <definedName name="krista_tr_296_0_4" localSheetId="8" hidden="1">'3.3'!$J$7:$J$23</definedName>
    <definedName name="krista_tr_296_0_4" localSheetId="9" hidden="1">'3.4'!$N$8:$N$24</definedName>
    <definedName name="krista_tr_296_0_4" localSheetId="10" hidden="1">'3.5'!$H$7:$H$23</definedName>
    <definedName name="krista_tr_296_0_4" localSheetId="11" hidden="1">'3.6'!$H$6:$H$22</definedName>
    <definedName name="krista_tr_296_0_4" localSheetId="12" hidden="1">'3.7'!$H$7:$H$23</definedName>
    <definedName name="krista_tr_296_0_4" localSheetId="13" hidden="1">'3.8'!$H$7:$H$23</definedName>
    <definedName name="krista_tr_296_0_4" localSheetId="14" hidden="1">'4.1'!$E$6:$E$22</definedName>
    <definedName name="krista_tr_296_0_4" localSheetId="15" hidden="1">'4.2'!$E$7:$E$23</definedName>
    <definedName name="krista_tr_296_0_4" localSheetId="16" hidden="1">'4.3'!$K$8:$K$24</definedName>
    <definedName name="krista_tr_296_0_4" localSheetId="17" hidden="1">'4.4'!$H$6:$H$22</definedName>
    <definedName name="krista_tr_296_0_4" localSheetId="18" hidden="1">'5.1'!$H$6:$H$22</definedName>
    <definedName name="krista_tr_296_0_4" localSheetId="19" hidden="1">'5.2'!$F$6:$F$22</definedName>
    <definedName name="krista_tr_296_0_4" localSheetId="20" hidden="1">'5.3'!$F$6:$F$22</definedName>
    <definedName name="krista_tr_296_0_4" localSheetId="21" hidden="1">'5.4'!$F$6:$F$22</definedName>
    <definedName name="krista_trt_237" localSheetId="0" hidden="1">'1.1'!$C$5</definedName>
    <definedName name="krista_trt_237" localSheetId="1" hidden="1">'1.2'!$C$6</definedName>
    <definedName name="krista_trt_237" localSheetId="2" hidden="1">'1.3'!$C$6</definedName>
    <definedName name="krista_trt_237" localSheetId="3" hidden="1">'2.1'!$C$5</definedName>
    <definedName name="krista_trt_237" localSheetId="4" hidden="1">'2.2'!$C$6</definedName>
    <definedName name="krista_trt_237" localSheetId="5" hidden="1">'2.3'!$C$7</definedName>
    <definedName name="krista_trt_237" localSheetId="6" hidden="1">'3.1'!$C$5</definedName>
    <definedName name="krista_trt_237" localSheetId="7" hidden="1">'3.2'!$C$7</definedName>
    <definedName name="krista_trt_237" localSheetId="8" hidden="1">'3.3'!$C$6</definedName>
    <definedName name="krista_trt_237" localSheetId="9" hidden="1">'3.4'!$C$7</definedName>
    <definedName name="krista_trt_237" localSheetId="10" hidden="1">'3.5'!$C$6</definedName>
    <definedName name="krista_trt_237" localSheetId="11" hidden="1">'3.6'!$C$5</definedName>
    <definedName name="krista_trt_237" localSheetId="12" hidden="1">'3.7'!$C$6</definedName>
    <definedName name="krista_trt_237" localSheetId="13" hidden="1">'3.8'!$C$6</definedName>
    <definedName name="krista_trt_237" localSheetId="14" hidden="1">'4.1'!$C$5</definedName>
    <definedName name="krista_trt_237" localSheetId="15" hidden="1">'4.2'!$C$6</definedName>
    <definedName name="krista_trt_237" localSheetId="16" hidden="1">'4.3'!$C$7</definedName>
    <definedName name="krista_trt_237" localSheetId="17" hidden="1">'4.4'!$C$5</definedName>
    <definedName name="krista_trt_237" localSheetId="18" hidden="1">'5.1'!$C$5</definedName>
    <definedName name="krista_trt_237" localSheetId="19" hidden="1">'5.2'!$C$5</definedName>
    <definedName name="krista_trt_237" localSheetId="20" hidden="1">'5.3'!$C$5</definedName>
    <definedName name="krista_trt_237" localSheetId="21" hidden="1">'5.4'!$C$5</definedName>
    <definedName name="krista_trt_237_0" localSheetId="0" hidden="1">'1.1'!$C$5</definedName>
    <definedName name="krista_trt_237_0" localSheetId="1" hidden="1">'1.2'!$C$6</definedName>
    <definedName name="krista_trt_237_0" localSheetId="2" hidden="1">'1.3'!$C$6</definedName>
    <definedName name="krista_trt_237_0" localSheetId="3" hidden="1">'2.1'!$C$5</definedName>
    <definedName name="krista_trt_237_0" localSheetId="4" hidden="1">'2.2'!$C$6</definedName>
    <definedName name="krista_trt_237_0" localSheetId="5" hidden="1">'2.3'!$C$7</definedName>
    <definedName name="krista_trt_237_0" localSheetId="6" hidden="1">'3.1'!$C$5</definedName>
    <definedName name="krista_trt_237_0" localSheetId="7" hidden="1">'3.2'!$C$7</definedName>
    <definedName name="krista_trt_237_0" localSheetId="8" hidden="1">'3.3'!$C$6</definedName>
    <definedName name="krista_trt_237_0" localSheetId="9" hidden="1">'3.4'!$C$7</definedName>
    <definedName name="krista_trt_237_0" localSheetId="10" hidden="1">'3.5'!$C$6</definedName>
    <definedName name="krista_trt_237_0" localSheetId="11" hidden="1">'3.6'!$C$5</definedName>
    <definedName name="krista_trt_237_0" localSheetId="12" hidden="1">'3.7'!$C$6</definedName>
    <definedName name="krista_trt_237_0" localSheetId="13" hidden="1">'3.8'!$C$6</definedName>
    <definedName name="krista_trt_237_0" localSheetId="14" hidden="1">'4.1'!$C$5</definedName>
    <definedName name="krista_trt_237_0" localSheetId="15" hidden="1">'4.2'!$C$6</definedName>
    <definedName name="krista_trt_237_0" localSheetId="16" hidden="1">'4.3'!$C$7</definedName>
    <definedName name="krista_trt_237_0" localSheetId="17" hidden="1">'4.4'!$C$5</definedName>
    <definedName name="krista_trt_237_0" localSheetId="18" hidden="1">'5.1'!$C$5</definedName>
    <definedName name="krista_trt_237_0" localSheetId="19" hidden="1">'5.2'!$C$5</definedName>
    <definedName name="krista_trt_237_0" localSheetId="20" hidden="1">'5.3'!$C$5</definedName>
    <definedName name="krista_trt_237_0" localSheetId="21" hidden="1">'5.4'!$C$5</definedName>
    <definedName name="krista_trt_238" localSheetId="0" hidden="1">'1.1'!$F$5</definedName>
    <definedName name="krista_trt_238" localSheetId="1" hidden="1">'1.2'!$I$6</definedName>
    <definedName name="krista_trt_238" localSheetId="2" hidden="1">'1.3'!$I$6</definedName>
    <definedName name="krista_trt_238" localSheetId="3" hidden="1">'2.1'!$G$5</definedName>
    <definedName name="krista_trt_238" localSheetId="4" hidden="1">'2.2'!$I$6</definedName>
    <definedName name="krista_trt_238" localSheetId="5" hidden="1">'2.3'!$O$7</definedName>
    <definedName name="krista_trt_238" localSheetId="6" hidden="1">'3.1'!$G$5</definedName>
    <definedName name="krista_trt_238" localSheetId="7" hidden="1">'3.2'!$AO$7</definedName>
    <definedName name="krista_trt_238" localSheetId="8" hidden="1">'3.3'!$K$6</definedName>
    <definedName name="krista_trt_238" localSheetId="9" hidden="1">'3.4'!$O$7</definedName>
    <definedName name="krista_trt_238" localSheetId="10" hidden="1">'3.5'!$I$6</definedName>
    <definedName name="krista_trt_238" localSheetId="11" hidden="1">'3.6'!$I$5</definedName>
    <definedName name="krista_trt_238" localSheetId="12" hidden="1">'3.7'!$I$6</definedName>
    <definedName name="krista_trt_238" localSheetId="13" hidden="1">'3.8'!$I$6</definedName>
    <definedName name="krista_trt_238" localSheetId="14" hidden="1">'4.1'!$F$5</definedName>
    <definedName name="krista_trt_238" localSheetId="15" hidden="1">'4.2'!$F$6</definedName>
    <definedName name="krista_trt_238" localSheetId="16" hidden="1">'4.3'!$L$7</definedName>
    <definedName name="krista_trt_238" localSheetId="17" hidden="1">'4.4'!$I$5</definedName>
    <definedName name="krista_trt_238" localSheetId="18" hidden="1">'5.1'!$I$5</definedName>
    <definedName name="krista_trt_238" localSheetId="19" hidden="1">'5.2'!$G$5</definedName>
    <definedName name="krista_trt_238" localSheetId="20" hidden="1">'5.3'!$G$5</definedName>
    <definedName name="krista_trt_238" localSheetId="21" hidden="1">'5.4'!$G$5</definedName>
    <definedName name="krista_trt_238_0" localSheetId="0" hidden="1">'1.1'!$F$5</definedName>
    <definedName name="krista_trt_238_0" localSheetId="1" hidden="1">'1.2'!$I$6</definedName>
    <definedName name="krista_trt_238_0" localSheetId="2" hidden="1">'1.3'!$I$6</definedName>
    <definedName name="krista_trt_238_0" localSheetId="3" hidden="1">'2.1'!$G$5</definedName>
    <definedName name="krista_trt_238_0" localSheetId="4" hidden="1">'2.2'!$I$6</definedName>
    <definedName name="krista_trt_238_0" localSheetId="5" hidden="1">'2.3'!$O$7</definedName>
    <definedName name="krista_trt_238_0" localSheetId="6" hidden="1">'3.1'!$G$5</definedName>
    <definedName name="krista_trt_238_0" localSheetId="7" hidden="1">'3.2'!$AO$7</definedName>
    <definedName name="krista_trt_238_0" localSheetId="8" hidden="1">'3.3'!$K$6</definedName>
    <definedName name="krista_trt_238_0" localSheetId="9" hidden="1">'3.4'!$O$7</definedName>
    <definedName name="krista_trt_238_0" localSheetId="10" hidden="1">'3.5'!$I$6</definedName>
    <definedName name="krista_trt_238_0" localSheetId="11" hidden="1">'3.6'!$I$5</definedName>
    <definedName name="krista_trt_238_0" localSheetId="12" hidden="1">'3.7'!$I$6</definedName>
    <definedName name="krista_trt_238_0" localSheetId="13" hidden="1">'3.8'!$I$6</definedName>
    <definedName name="krista_trt_238_0" localSheetId="14" hidden="1">'4.1'!$F$5</definedName>
    <definedName name="krista_trt_238_0" localSheetId="15" hidden="1">'4.2'!$F$6</definedName>
    <definedName name="krista_trt_238_0" localSheetId="16" hidden="1">'4.3'!$L$7</definedName>
    <definedName name="krista_trt_238_0" localSheetId="17" hidden="1">'4.4'!$I$5</definedName>
    <definedName name="krista_trt_238_0" localSheetId="18" hidden="1">'5.1'!$I$5</definedName>
    <definedName name="krista_trt_238_0" localSheetId="19" hidden="1">'5.2'!$G$5</definedName>
    <definedName name="krista_trt_238_0" localSheetId="20" hidden="1">'5.3'!$G$5</definedName>
    <definedName name="krista_trt_238_0" localSheetId="21" hidden="1">'5.4'!$G$5</definedName>
    <definedName name="krista_trt_296" localSheetId="0" hidden="1">'1.1'!$E$5</definedName>
    <definedName name="krista_trt_296" localSheetId="1" hidden="1">'1.2'!$H$6</definedName>
    <definedName name="krista_trt_296" localSheetId="2" hidden="1">'1.3'!$H$6</definedName>
    <definedName name="krista_trt_296" localSheetId="3" hidden="1">'2.1'!$F$5</definedName>
    <definedName name="krista_trt_296" localSheetId="4" hidden="1">'2.2'!$H$6</definedName>
    <definedName name="krista_trt_296" localSheetId="5" hidden="1">'2.3'!$N$7</definedName>
    <definedName name="krista_trt_296" localSheetId="6" hidden="1">'3.1'!$F$5</definedName>
    <definedName name="krista_trt_296" localSheetId="7" hidden="1">'3.2'!$AN$7</definedName>
    <definedName name="krista_trt_296" localSheetId="8" hidden="1">'3.3'!$J$6</definedName>
    <definedName name="krista_trt_296" localSheetId="9" hidden="1">'3.4'!$N$7</definedName>
    <definedName name="krista_trt_296" localSheetId="10" hidden="1">'3.5'!$H$6</definedName>
    <definedName name="krista_trt_296" localSheetId="11" hidden="1">'3.6'!$H$5</definedName>
    <definedName name="krista_trt_296" localSheetId="12" hidden="1">'3.7'!$H$6</definedName>
    <definedName name="krista_trt_296" localSheetId="13" hidden="1">'3.8'!$H$6</definedName>
    <definedName name="krista_trt_296" localSheetId="14" hidden="1">'4.1'!$E$5</definedName>
    <definedName name="krista_trt_296" localSheetId="15" hidden="1">'4.2'!$E$6</definedName>
    <definedName name="krista_trt_296" localSheetId="16" hidden="1">'4.3'!$K$7</definedName>
    <definedName name="krista_trt_296" localSheetId="17" hidden="1">'4.4'!$H$5</definedName>
    <definedName name="krista_trt_296" localSheetId="18" hidden="1">'5.1'!$H$5</definedName>
    <definedName name="krista_trt_296" localSheetId="19" hidden="1">'5.2'!$F$5</definedName>
    <definedName name="krista_trt_296" localSheetId="20" hidden="1">'5.3'!$F$5</definedName>
    <definedName name="krista_trt_296" localSheetId="21" hidden="1">'5.4'!$F$5</definedName>
    <definedName name="krista_trt_296_0" localSheetId="0" hidden="1">'1.1'!$E$5</definedName>
    <definedName name="krista_trt_296_0" localSheetId="1" hidden="1">'1.2'!$H$6</definedName>
    <definedName name="krista_trt_296_0" localSheetId="2" hidden="1">'1.3'!$H$6</definedName>
    <definedName name="krista_trt_296_0" localSheetId="3" hidden="1">'2.1'!$F$5</definedName>
    <definedName name="krista_trt_296_0" localSheetId="4" hidden="1">'2.2'!$H$6</definedName>
    <definedName name="krista_trt_296_0" localSheetId="5" hidden="1">'2.3'!$N$7</definedName>
    <definedName name="krista_trt_296_0" localSheetId="6" hidden="1">'3.1'!$F$5</definedName>
    <definedName name="krista_trt_296_0" localSheetId="7" hidden="1">'3.2'!$AN$7</definedName>
    <definedName name="krista_trt_296_0" localSheetId="8" hidden="1">'3.3'!$J$6</definedName>
    <definedName name="krista_trt_296_0" localSheetId="9" hidden="1">'3.4'!$N$7</definedName>
    <definedName name="krista_trt_296_0" localSheetId="10" hidden="1">'3.5'!$H$6</definedName>
    <definedName name="krista_trt_296_0" localSheetId="11" hidden="1">'3.6'!$H$5</definedName>
    <definedName name="krista_trt_296_0" localSheetId="12" hidden="1">'3.7'!$H$6</definedName>
    <definedName name="krista_trt_296_0" localSheetId="13" hidden="1">'3.8'!$H$6</definedName>
    <definedName name="krista_trt_296_0" localSheetId="14" hidden="1">'4.1'!$E$5</definedName>
    <definedName name="krista_trt_296_0" localSheetId="15" hidden="1">'4.2'!$E$6</definedName>
    <definedName name="krista_trt_296_0" localSheetId="16" hidden="1">'4.3'!$K$7</definedName>
    <definedName name="krista_trt_296_0" localSheetId="17" hidden="1">'4.4'!$H$5</definedName>
    <definedName name="krista_trt_296_0" localSheetId="18" hidden="1">'5.1'!$H$5</definedName>
    <definedName name="krista_trt_296_0" localSheetId="19" hidden="1">'5.2'!$F$5</definedName>
    <definedName name="krista_trt_296_0" localSheetId="20" hidden="1">'5.3'!$F$5</definedName>
    <definedName name="krista_trt_296_0" localSheetId="21" hidden="1">'5.4'!$F$5</definedName>
    <definedName name="krista_tt" localSheetId="0" hidden="1">'1.1'!$C$5:$F$5</definedName>
    <definedName name="krista_tt" localSheetId="1" hidden="1">'1.2'!$C$6:$I$6</definedName>
    <definedName name="krista_tt" localSheetId="2" hidden="1">'1.3'!$C$6:$I$6</definedName>
    <definedName name="krista_tt" localSheetId="3" hidden="1">'2.1'!$C$5:$G$5</definedName>
    <definedName name="krista_tt" localSheetId="4" hidden="1">'2.2'!$C$6:$I$6</definedName>
    <definedName name="krista_tt" localSheetId="5" hidden="1">'2.3'!$C$7:$O$7</definedName>
    <definedName name="krista_tt" localSheetId="6" hidden="1">'3.1'!$C$5:$G$5</definedName>
    <definedName name="krista_tt" localSheetId="7" hidden="1">'3.2'!$C$7:$AO$7</definedName>
    <definedName name="krista_tt" localSheetId="8" hidden="1">'3.3'!$C$6:$K$6</definedName>
    <definedName name="krista_tt" localSheetId="9" hidden="1">'3.4'!$C$7:$O$7</definedName>
    <definedName name="krista_tt" localSheetId="10" hidden="1">'3.5'!$C$6:$I$6</definedName>
    <definedName name="krista_tt" localSheetId="11" hidden="1">'3.6'!$C$5:$I$5</definedName>
    <definedName name="krista_tt" localSheetId="12" hidden="1">'3.7'!$C$6:$I$6</definedName>
    <definedName name="krista_tt" localSheetId="13" hidden="1">'3.8'!$C$6:$I$6</definedName>
    <definedName name="krista_tt" localSheetId="14" hidden="1">'4.1'!$C$5:$F$5</definedName>
    <definedName name="krista_tt" localSheetId="15" hidden="1">'4.2'!$C$6:$F$6</definedName>
    <definedName name="krista_tt" localSheetId="16" hidden="1">'4.3'!$C$7:$L$7</definedName>
    <definedName name="krista_tt" localSheetId="17" hidden="1">'4.4'!$C$5:$I$5</definedName>
    <definedName name="krista_tt" localSheetId="18" hidden="1">'5.1'!$C$5:$I$5</definedName>
    <definedName name="krista_tt" localSheetId="19" hidden="1">'5.2'!$C$5:$G$5</definedName>
    <definedName name="krista_tt" localSheetId="20" hidden="1">'5.3'!$C$5:$G$5</definedName>
    <definedName name="krista_tt" localSheetId="21" hidden="1">'5.4'!$C$5:$G$5</definedName>
    <definedName name="m" localSheetId="0">#REF!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20">#REF!</definedName>
    <definedName name="m" localSheetId="21">#REF!</definedName>
    <definedName name="m">#REF!</definedName>
    <definedName name="P_1.6">'[1]2.3'!$A$8</definedName>
    <definedName name="P_2.1" localSheetId="0">#REF!</definedName>
    <definedName name="P_2.1" localSheetId="2">#REF!</definedName>
    <definedName name="P_2.1" localSheetId="3">#REF!</definedName>
    <definedName name="P_2.1" localSheetId="4">#REF!</definedName>
    <definedName name="P_2.1" localSheetId="5">#REF!</definedName>
    <definedName name="P_2.1" localSheetId="6">#REF!</definedName>
    <definedName name="P_2.1" localSheetId="7">#REF!</definedName>
    <definedName name="P_2.1" localSheetId="8">#REF!</definedName>
    <definedName name="P_2.1" localSheetId="9">#REF!</definedName>
    <definedName name="P_2.1" localSheetId="10">#REF!</definedName>
    <definedName name="P_2.1" localSheetId="11">#REF!</definedName>
    <definedName name="P_2.1" localSheetId="12">#REF!</definedName>
    <definedName name="P_2.1" localSheetId="13">#REF!</definedName>
    <definedName name="P_2.1" localSheetId="14">#REF!</definedName>
    <definedName name="P_2.1" localSheetId="15">#REF!</definedName>
    <definedName name="P_2.1" localSheetId="16">#REF!</definedName>
    <definedName name="P_2.1" localSheetId="17">#REF!</definedName>
    <definedName name="P_2.1" localSheetId="18">#REF!</definedName>
    <definedName name="P_2.1" localSheetId="19">#REF!</definedName>
    <definedName name="P_2.1" localSheetId="20">#REF!</definedName>
    <definedName name="P_2.1" localSheetId="21">#REF!</definedName>
    <definedName name="P_2.1">#REF!</definedName>
    <definedName name="P_2.4">'[1]3.4'!$A$7</definedName>
    <definedName name="P_3.2">'[1]4.5'!$A$8</definedName>
    <definedName name="P_3.3">'[1]4.6'!$A$8</definedName>
    <definedName name="P_3.4">'[1]4.7'!$A$8</definedName>
    <definedName name="P_3.7">'[1]6.1'!$A$8</definedName>
    <definedName name="Print_Area" localSheetId="7">'3.2'!$A$1:$AO$24</definedName>
    <definedName name="Print_Titles" localSheetId="0">'1.1'!#REF!</definedName>
    <definedName name="Print_Titles" localSheetId="1">'1.2'!#REF!</definedName>
    <definedName name="Print_Titles" localSheetId="2">'1.3'!#REF!</definedName>
    <definedName name="Print_Titles" localSheetId="3">'2.1'!#REF!</definedName>
    <definedName name="Print_Titles" localSheetId="4">'2.2'!#REF!</definedName>
    <definedName name="Print_Titles" localSheetId="5">'2.3'!#REF!</definedName>
    <definedName name="Print_Titles" localSheetId="6">'3.1'!#REF!</definedName>
    <definedName name="Print_Titles" localSheetId="7">'3.2'!#REF!</definedName>
    <definedName name="Print_Titles" localSheetId="8">'3.3'!#REF!</definedName>
    <definedName name="Print_Titles" localSheetId="9">'3.4'!#REF!</definedName>
    <definedName name="Print_Titles" localSheetId="10">'3.5'!#REF!</definedName>
    <definedName name="Print_Titles" localSheetId="11">'3.6'!#REF!</definedName>
    <definedName name="Print_Titles" localSheetId="12">'3.7'!#REF!</definedName>
    <definedName name="Print_Titles" localSheetId="13">'3.8'!#REF!</definedName>
    <definedName name="Print_Titles" localSheetId="14">'4.1'!#REF!</definedName>
    <definedName name="Print_Titles" localSheetId="15">'4.2'!#REF!</definedName>
    <definedName name="Print_Titles" localSheetId="16">'4.3'!#REF!</definedName>
    <definedName name="Print_Titles" localSheetId="17">'4.4'!#REF!</definedName>
    <definedName name="Print_Titles" localSheetId="18">'5.1'!#REF!</definedName>
    <definedName name="Print_Titles" localSheetId="19">'5.2'!#REF!</definedName>
    <definedName name="Print_Titles" localSheetId="20">'5.3'!#REF!</definedName>
    <definedName name="Print_Titles" localSheetId="21">'5.4'!#REF!</definedName>
    <definedName name="Вес1" localSheetId="0">#REF!</definedName>
    <definedName name="Вес1" localSheetId="2">#REF!</definedName>
    <definedName name="Вес1" localSheetId="3">#REF!</definedName>
    <definedName name="Вес1" localSheetId="4">#REF!</definedName>
    <definedName name="Вес1" localSheetId="5">#REF!</definedName>
    <definedName name="Вес1" localSheetId="6">#REF!</definedName>
    <definedName name="Вес1" localSheetId="7">#REF!</definedName>
    <definedName name="Вес1" localSheetId="8">#REF!</definedName>
    <definedName name="Вес1" localSheetId="9">#REF!</definedName>
    <definedName name="Вес1" localSheetId="10">#REF!</definedName>
    <definedName name="Вес1" localSheetId="11">#REF!</definedName>
    <definedName name="Вес1" localSheetId="12">#REF!</definedName>
    <definedName name="Вес1" localSheetId="13">#REF!</definedName>
    <definedName name="Вес1" localSheetId="14">#REF!</definedName>
    <definedName name="Вес1" localSheetId="15">#REF!</definedName>
    <definedName name="Вес1" localSheetId="16">#REF!</definedName>
    <definedName name="Вес1" localSheetId="17">#REF!</definedName>
    <definedName name="Вес1" localSheetId="18">#REF!</definedName>
    <definedName name="Вес1" localSheetId="19">#REF!</definedName>
    <definedName name="Вес1" localSheetId="20">#REF!</definedName>
    <definedName name="Вес1" localSheetId="21">#REF!</definedName>
    <definedName name="Вес1">#REF!</definedName>
    <definedName name="Вес1.1" localSheetId="0">#REF!</definedName>
    <definedName name="Вес1.1" localSheetId="2">#REF!</definedName>
    <definedName name="Вес1.1" localSheetId="3">#REF!</definedName>
    <definedName name="Вес1.1" localSheetId="4">#REF!</definedName>
    <definedName name="Вес1.1" localSheetId="5">#REF!</definedName>
    <definedName name="Вес1.1" localSheetId="6">#REF!</definedName>
    <definedName name="Вес1.1" localSheetId="7">#REF!</definedName>
    <definedName name="Вес1.1" localSheetId="8">#REF!</definedName>
    <definedName name="Вес1.1" localSheetId="9">#REF!</definedName>
    <definedName name="Вес1.1" localSheetId="10">#REF!</definedName>
    <definedName name="Вес1.1" localSheetId="11">#REF!</definedName>
    <definedName name="Вес1.1" localSheetId="12">#REF!</definedName>
    <definedName name="Вес1.1" localSheetId="13">#REF!</definedName>
    <definedName name="Вес1.1" localSheetId="14">#REF!</definedName>
    <definedName name="Вес1.1" localSheetId="15">#REF!</definedName>
    <definedName name="Вес1.1" localSheetId="16">#REF!</definedName>
    <definedName name="Вес1.1" localSheetId="17">#REF!</definedName>
    <definedName name="Вес1.1" localSheetId="18">#REF!</definedName>
    <definedName name="Вес1.1" localSheetId="19">#REF!</definedName>
    <definedName name="Вес1.1" localSheetId="20">#REF!</definedName>
    <definedName name="Вес1.1" localSheetId="21">#REF!</definedName>
    <definedName name="Вес1.1">#REF!</definedName>
    <definedName name="Вес1.2" localSheetId="0">#REF!</definedName>
    <definedName name="Вес1.2" localSheetId="2">#REF!</definedName>
    <definedName name="Вес1.2" localSheetId="3">#REF!</definedName>
    <definedName name="Вес1.2" localSheetId="4">#REF!</definedName>
    <definedName name="Вес1.2" localSheetId="5">#REF!</definedName>
    <definedName name="Вес1.2" localSheetId="6">#REF!</definedName>
    <definedName name="Вес1.2" localSheetId="7">#REF!</definedName>
    <definedName name="Вес1.2" localSheetId="8">#REF!</definedName>
    <definedName name="Вес1.2" localSheetId="9">#REF!</definedName>
    <definedName name="Вес1.2" localSheetId="10">#REF!</definedName>
    <definedName name="Вес1.2" localSheetId="11">#REF!</definedName>
    <definedName name="Вес1.2" localSheetId="12">#REF!</definedName>
    <definedName name="Вес1.2" localSheetId="13">#REF!</definedName>
    <definedName name="Вес1.2" localSheetId="14">#REF!</definedName>
    <definedName name="Вес1.2" localSheetId="15">#REF!</definedName>
    <definedName name="Вес1.2" localSheetId="16">#REF!</definedName>
    <definedName name="Вес1.2" localSheetId="17">#REF!</definedName>
    <definedName name="Вес1.2" localSheetId="18">#REF!</definedName>
    <definedName name="Вес1.2" localSheetId="19">#REF!</definedName>
    <definedName name="Вес1.2" localSheetId="20">#REF!</definedName>
    <definedName name="Вес1.2" localSheetId="21">#REF!</definedName>
    <definedName name="Вес1.2">#REF!</definedName>
    <definedName name="Вес1.3" localSheetId="0">#REF!</definedName>
    <definedName name="Вес1.3" localSheetId="2">#REF!</definedName>
    <definedName name="Вес1.3" localSheetId="3">#REF!</definedName>
    <definedName name="Вес1.3" localSheetId="4">#REF!</definedName>
    <definedName name="Вес1.3" localSheetId="5">#REF!</definedName>
    <definedName name="Вес1.3" localSheetId="6">#REF!</definedName>
    <definedName name="Вес1.3" localSheetId="7">#REF!</definedName>
    <definedName name="Вес1.3" localSheetId="8">#REF!</definedName>
    <definedName name="Вес1.3" localSheetId="9">#REF!</definedName>
    <definedName name="Вес1.3" localSheetId="10">#REF!</definedName>
    <definedName name="Вес1.3" localSheetId="11">#REF!</definedName>
    <definedName name="Вес1.3" localSheetId="12">#REF!</definedName>
    <definedName name="Вес1.3" localSheetId="13">#REF!</definedName>
    <definedName name="Вес1.3" localSheetId="14">#REF!</definedName>
    <definedName name="Вес1.3" localSheetId="15">#REF!</definedName>
    <definedName name="Вес1.3" localSheetId="16">#REF!</definedName>
    <definedName name="Вес1.3" localSheetId="17">#REF!</definedName>
    <definedName name="Вес1.3" localSheetId="18">#REF!</definedName>
    <definedName name="Вес1.3" localSheetId="19">#REF!</definedName>
    <definedName name="Вес1.3" localSheetId="20">#REF!</definedName>
    <definedName name="Вес1.3" localSheetId="21">#REF!</definedName>
    <definedName name="Вес1.3">#REF!</definedName>
    <definedName name="Вес1.4" localSheetId="0">#REF!</definedName>
    <definedName name="Вес1.4" localSheetId="2">#REF!</definedName>
    <definedName name="Вес1.4" localSheetId="3">#REF!</definedName>
    <definedName name="Вес1.4" localSheetId="4">#REF!</definedName>
    <definedName name="Вес1.4" localSheetId="5">#REF!</definedName>
    <definedName name="Вес1.4" localSheetId="6">#REF!</definedName>
    <definedName name="Вес1.4" localSheetId="7">#REF!</definedName>
    <definedName name="Вес1.4" localSheetId="8">#REF!</definedName>
    <definedName name="Вес1.4" localSheetId="9">#REF!</definedName>
    <definedName name="Вес1.4" localSheetId="10">#REF!</definedName>
    <definedName name="Вес1.4" localSheetId="11">#REF!</definedName>
    <definedName name="Вес1.4" localSheetId="12">#REF!</definedName>
    <definedName name="Вес1.4" localSheetId="13">#REF!</definedName>
    <definedName name="Вес1.4" localSheetId="14">#REF!</definedName>
    <definedName name="Вес1.4" localSheetId="15">#REF!</definedName>
    <definedName name="Вес1.4" localSheetId="16">#REF!</definedName>
    <definedName name="Вес1.4" localSheetId="17">#REF!</definedName>
    <definedName name="Вес1.4" localSheetId="18">#REF!</definedName>
    <definedName name="Вес1.4" localSheetId="19">#REF!</definedName>
    <definedName name="Вес1.4" localSheetId="20">#REF!</definedName>
    <definedName name="Вес1.4" localSheetId="21">#REF!</definedName>
    <definedName name="Вес1.4">#REF!</definedName>
    <definedName name="Вес1.5" localSheetId="0">#REF!</definedName>
    <definedName name="Вес1.5" localSheetId="2">#REF!</definedName>
    <definedName name="Вес1.5" localSheetId="3">#REF!</definedName>
    <definedName name="Вес1.5" localSheetId="4">#REF!</definedName>
    <definedName name="Вес1.5" localSheetId="5">#REF!</definedName>
    <definedName name="Вес1.5" localSheetId="6">#REF!</definedName>
    <definedName name="Вес1.5" localSheetId="7">#REF!</definedName>
    <definedName name="Вес1.5" localSheetId="8">#REF!</definedName>
    <definedName name="Вес1.5" localSheetId="9">#REF!</definedName>
    <definedName name="Вес1.5" localSheetId="10">#REF!</definedName>
    <definedName name="Вес1.5" localSheetId="11">#REF!</definedName>
    <definedName name="Вес1.5" localSheetId="12">#REF!</definedName>
    <definedName name="Вес1.5" localSheetId="13">#REF!</definedName>
    <definedName name="Вес1.5" localSheetId="14">#REF!</definedName>
    <definedName name="Вес1.5" localSheetId="15">#REF!</definedName>
    <definedName name="Вес1.5" localSheetId="16">#REF!</definedName>
    <definedName name="Вес1.5" localSheetId="17">#REF!</definedName>
    <definedName name="Вес1.5" localSheetId="18">#REF!</definedName>
    <definedName name="Вес1.5" localSheetId="19">#REF!</definedName>
    <definedName name="Вес1.5" localSheetId="20">#REF!</definedName>
    <definedName name="Вес1.5" localSheetId="21">#REF!</definedName>
    <definedName name="Вес1.5">#REF!</definedName>
    <definedName name="Вес1.6" localSheetId="0">#REF!</definedName>
    <definedName name="Вес1.6" localSheetId="2">#REF!</definedName>
    <definedName name="Вес1.6" localSheetId="3">#REF!</definedName>
    <definedName name="Вес1.6" localSheetId="4">#REF!</definedName>
    <definedName name="Вес1.6" localSheetId="5">#REF!</definedName>
    <definedName name="Вес1.6" localSheetId="6">#REF!</definedName>
    <definedName name="Вес1.6" localSheetId="7">#REF!</definedName>
    <definedName name="Вес1.6" localSheetId="8">#REF!</definedName>
    <definedName name="Вес1.6" localSheetId="9">#REF!</definedName>
    <definedName name="Вес1.6" localSheetId="10">#REF!</definedName>
    <definedName name="Вес1.6" localSheetId="11">#REF!</definedName>
    <definedName name="Вес1.6" localSheetId="12">#REF!</definedName>
    <definedName name="Вес1.6" localSheetId="13">#REF!</definedName>
    <definedName name="Вес1.6" localSheetId="14">#REF!</definedName>
    <definedName name="Вес1.6" localSheetId="15">#REF!</definedName>
    <definedName name="Вес1.6" localSheetId="16">#REF!</definedName>
    <definedName name="Вес1.6" localSheetId="17">#REF!</definedName>
    <definedName name="Вес1.6" localSheetId="18">#REF!</definedName>
    <definedName name="Вес1.6" localSheetId="19">#REF!</definedName>
    <definedName name="Вес1.6" localSheetId="20">#REF!</definedName>
    <definedName name="Вес1.6" localSheetId="21">#REF!</definedName>
    <definedName name="Вес1.6">#REF!</definedName>
    <definedName name="Вес1.7">'[1]3.2'!$A$14</definedName>
    <definedName name="Вес2" localSheetId="0">#REF!</definedName>
    <definedName name="Вес2" localSheetId="2">#REF!</definedName>
    <definedName name="Вес2" localSheetId="3">#REF!</definedName>
    <definedName name="Вес2" localSheetId="4">#REF!</definedName>
    <definedName name="Вес2" localSheetId="5">#REF!</definedName>
    <definedName name="Вес2" localSheetId="6">#REF!</definedName>
    <definedName name="Вес2" localSheetId="7">#REF!</definedName>
    <definedName name="Вес2" localSheetId="8">#REF!</definedName>
    <definedName name="Вес2" localSheetId="9">#REF!</definedName>
    <definedName name="Вес2" localSheetId="10">#REF!</definedName>
    <definedName name="Вес2" localSheetId="11">#REF!</definedName>
    <definedName name="Вес2" localSheetId="12">#REF!</definedName>
    <definedName name="Вес2" localSheetId="13">#REF!</definedName>
    <definedName name="Вес2" localSheetId="14">#REF!</definedName>
    <definedName name="Вес2" localSheetId="15">#REF!</definedName>
    <definedName name="Вес2" localSheetId="16">#REF!</definedName>
    <definedName name="Вес2" localSheetId="17">#REF!</definedName>
    <definedName name="Вес2" localSheetId="18">#REF!</definedName>
    <definedName name="Вес2" localSheetId="19">#REF!</definedName>
    <definedName name="Вес2" localSheetId="20">#REF!</definedName>
    <definedName name="Вес2" localSheetId="21">#REF!</definedName>
    <definedName name="Вес2">#REF!</definedName>
    <definedName name="Вес2.1" localSheetId="0">#REF!</definedName>
    <definedName name="Вес2.1" localSheetId="2">#REF!</definedName>
    <definedName name="Вес2.1" localSheetId="3">#REF!</definedName>
    <definedName name="Вес2.1" localSheetId="4">#REF!</definedName>
    <definedName name="Вес2.1" localSheetId="5">#REF!</definedName>
    <definedName name="Вес2.1" localSheetId="6">#REF!</definedName>
    <definedName name="Вес2.1" localSheetId="7">#REF!</definedName>
    <definedName name="Вес2.1" localSheetId="8">#REF!</definedName>
    <definedName name="Вес2.1" localSheetId="9">#REF!</definedName>
    <definedName name="Вес2.1" localSheetId="10">#REF!</definedName>
    <definedName name="Вес2.1" localSheetId="11">#REF!</definedName>
    <definedName name="Вес2.1" localSheetId="12">#REF!</definedName>
    <definedName name="Вес2.1" localSheetId="13">#REF!</definedName>
    <definedName name="Вес2.1" localSheetId="14">#REF!</definedName>
    <definedName name="Вес2.1" localSheetId="15">#REF!</definedName>
    <definedName name="Вес2.1" localSheetId="16">#REF!</definedName>
    <definedName name="Вес2.1" localSheetId="17">#REF!</definedName>
    <definedName name="Вес2.1" localSheetId="18">#REF!</definedName>
    <definedName name="Вес2.1" localSheetId="19">#REF!</definedName>
    <definedName name="Вес2.1" localSheetId="20">#REF!</definedName>
    <definedName name="Вес2.1" localSheetId="21">#REF!</definedName>
    <definedName name="Вес2.1">#REF!</definedName>
    <definedName name="Вес2.2" localSheetId="0">#REF!</definedName>
    <definedName name="Вес2.2" localSheetId="2">#REF!</definedName>
    <definedName name="Вес2.2" localSheetId="3">#REF!</definedName>
    <definedName name="Вес2.2" localSheetId="4">#REF!</definedName>
    <definedName name="Вес2.2" localSheetId="5">#REF!</definedName>
    <definedName name="Вес2.2" localSheetId="6">#REF!</definedName>
    <definedName name="Вес2.2" localSheetId="7">#REF!</definedName>
    <definedName name="Вес2.2" localSheetId="8">#REF!</definedName>
    <definedName name="Вес2.2" localSheetId="9">#REF!</definedName>
    <definedName name="Вес2.2" localSheetId="10">#REF!</definedName>
    <definedName name="Вес2.2" localSheetId="11">#REF!</definedName>
    <definedName name="Вес2.2" localSheetId="12">#REF!</definedName>
    <definedName name="Вес2.2" localSheetId="13">#REF!</definedName>
    <definedName name="Вес2.2" localSheetId="14">#REF!</definedName>
    <definedName name="Вес2.2" localSheetId="15">#REF!</definedName>
    <definedName name="Вес2.2" localSheetId="16">#REF!</definedName>
    <definedName name="Вес2.2" localSheetId="17">#REF!</definedName>
    <definedName name="Вес2.2" localSheetId="18">#REF!</definedName>
    <definedName name="Вес2.2" localSheetId="19">#REF!</definedName>
    <definedName name="Вес2.2" localSheetId="20">#REF!</definedName>
    <definedName name="Вес2.2" localSheetId="21">#REF!</definedName>
    <definedName name="Вес2.2">#REF!</definedName>
    <definedName name="Вес2.3" localSheetId="0">#REF!</definedName>
    <definedName name="Вес2.3" localSheetId="2">#REF!</definedName>
    <definedName name="Вес2.3" localSheetId="3">#REF!</definedName>
    <definedName name="Вес2.3" localSheetId="4">#REF!</definedName>
    <definedName name="Вес2.3" localSheetId="5">#REF!</definedName>
    <definedName name="Вес2.3" localSheetId="6">#REF!</definedName>
    <definedName name="Вес2.3" localSheetId="7">#REF!</definedName>
    <definedName name="Вес2.3" localSheetId="8">#REF!</definedName>
    <definedName name="Вес2.3" localSheetId="9">#REF!</definedName>
    <definedName name="Вес2.3" localSheetId="10">#REF!</definedName>
    <definedName name="Вес2.3" localSheetId="11">#REF!</definedName>
    <definedName name="Вес2.3" localSheetId="12">#REF!</definedName>
    <definedName name="Вес2.3" localSheetId="13">#REF!</definedName>
    <definedName name="Вес2.3" localSheetId="14">#REF!</definedName>
    <definedName name="Вес2.3" localSheetId="15">#REF!</definedName>
    <definedName name="Вес2.3" localSheetId="16">#REF!</definedName>
    <definedName name="Вес2.3" localSheetId="17">#REF!</definedName>
    <definedName name="Вес2.3" localSheetId="18">#REF!</definedName>
    <definedName name="Вес2.3" localSheetId="19">#REF!</definedName>
    <definedName name="Вес2.3" localSheetId="20">#REF!</definedName>
    <definedName name="Вес2.3" localSheetId="21">#REF!</definedName>
    <definedName name="Вес2.3">#REF!</definedName>
    <definedName name="Вес2.4" localSheetId="0">#REF!</definedName>
    <definedName name="Вес2.4" localSheetId="2">#REF!</definedName>
    <definedName name="Вес2.4" localSheetId="3">#REF!</definedName>
    <definedName name="Вес2.4" localSheetId="4">#REF!</definedName>
    <definedName name="Вес2.4" localSheetId="5">#REF!</definedName>
    <definedName name="Вес2.4" localSheetId="6">#REF!</definedName>
    <definedName name="Вес2.4" localSheetId="7">#REF!</definedName>
    <definedName name="Вес2.4" localSheetId="8">#REF!</definedName>
    <definedName name="Вес2.4" localSheetId="9">#REF!</definedName>
    <definedName name="Вес2.4" localSheetId="10">#REF!</definedName>
    <definedName name="Вес2.4" localSheetId="11">#REF!</definedName>
    <definedName name="Вес2.4" localSheetId="12">#REF!</definedName>
    <definedName name="Вес2.4" localSheetId="13">#REF!</definedName>
    <definedName name="Вес2.4" localSheetId="14">#REF!</definedName>
    <definedName name="Вес2.4" localSheetId="15">#REF!</definedName>
    <definedName name="Вес2.4" localSheetId="16">#REF!</definedName>
    <definedName name="Вес2.4" localSheetId="17">#REF!</definedName>
    <definedName name="Вес2.4" localSheetId="18">#REF!</definedName>
    <definedName name="Вес2.4" localSheetId="19">#REF!</definedName>
    <definedName name="Вес2.4" localSheetId="20">#REF!</definedName>
    <definedName name="Вес2.4" localSheetId="21">#REF!</definedName>
    <definedName name="Вес2.4">#REF!</definedName>
    <definedName name="Вес2.5" localSheetId="0">#REF!</definedName>
    <definedName name="Вес2.5" localSheetId="2">#REF!</definedName>
    <definedName name="Вес2.5" localSheetId="3">#REF!</definedName>
    <definedName name="Вес2.5" localSheetId="4">#REF!</definedName>
    <definedName name="Вес2.5" localSheetId="5">#REF!</definedName>
    <definedName name="Вес2.5" localSheetId="6">#REF!</definedName>
    <definedName name="Вес2.5" localSheetId="7">#REF!</definedName>
    <definedName name="Вес2.5" localSheetId="8">#REF!</definedName>
    <definedName name="Вес2.5" localSheetId="9">#REF!</definedName>
    <definedName name="Вес2.5" localSheetId="10">#REF!</definedName>
    <definedName name="Вес2.5" localSheetId="11">#REF!</definedName>
    <definedName name="Вес2.5" localSheetId="12">#REF!</definedName>
    <definedName name="Вес2.5" localSheetId="13">#REF!</definedName>
    <definedName name="Вес2.5" localSheetId="14">#REF!</definedName>
    <definedName name="Вес2.5" localSheetId="15">#REF!</definedName>
    <definedName name="Вес2.5" localSheetId="16">#REF!</definedName>
    <definedName name="Вес2.5" localSheetId="17">#REF!</definedName>
    <definedName name="Вес2.5" localSheetId="18">#REF!</definedName>
    <definedName name="Вес2.5" localSheetId="19">#REF!</definedName>
    <definedName name="Вес2.5" localSheetId="20">#REF!</definedName>
    <definedName name="Вес2.5" localSheetId="21">#REF!</definedName>
    <definedName name="Вес2.5">#REF!</definedName>
    <definedName name="Вес2.6" localSheetId="0">#REF!</definedName>
    <definedName name="Вес2.6" localSheetId="2">#REF!</definedName>
    <definedName name="Вес2.6" localSheetId="3">#REF!</definedName>
    <definedName name="Вес2.6" localSheetId="4">#REF!</definedName>
    <definedName name="Вес2.6" localSheetId="5">#REF!</definedName>
    <definedName name="Вес2.6" localSheetId="6">#REF!</definedName>
    <definedName name="Вес2.6" localSheetId="7">#REF!</definedName>
    <definedName name="Вес2.6" localSheetId="8">#REF!</definedName>
    <definedName name="Вес2.6" localSheetId="9">#REF!</definedName>
    <definedName name="Вес2.6" localSheetId="10">#REF!</definedName>
    <definedName name="Вес2.6" localSheetId="11">#REF!</definedName>
    <definedName name="Вес2.6" localSheetId="12">#REF!</definedName>
    <definedName name="Вес2.6" localSheetId="13">#REF!</definedName>
    <definedName name="Вес2.6" localSheetId="14">#REF!</definedName>
    <definedName name="Вес2.6" localSheetId="15">#REF!</definedName>
    <definedName name="Вес2.6" localSheetId="16">#REF!</definedName>
    <definedName name="Вес2.6" localSheetId="17">#REF!</definedName>
    <definedName name="Вес2.6" localSheetId="18">#REF!</definedName>
    <definedName name="Вес2.6" localSheetId="19">#REF!</definedName>
    <definedName name="Вес2.6" localSheetId="20">#REF!</definedName>
    <definedName name="Вес2.6" localSheetId="21">#REF!</definedName>
    <definedName name="Вес2.6">#REF!</definedName>
    <definedName name="Вес2.7" localSheetId="0">#REF!</definedName>
    <definedName name="Вес2.7" localSheetId="2">#REF!</definedName>
    <definedName name="Вес2.7" localSheetId="3">#REF!</definedName>
    <definedName name="Вес2.7" localSheetId="4">#REF!</definedName>
    <definedName name="Вес2.7" localSheetId="5">#REF!</definedName>
    <definedName name="Вес2.7" localSheetId="6">#REF!</definedName>
    <definedName name="Вес2.7" localSheetId="7">#REF!</definedName>
    <definedName name="Вес2.7" localSheetId="8">#REF!</definedName>
    <definedName name="Вес2.7" localSheetId="9">#REF!</definedName>
    <definedName name="Вес2.7" localSheetId="10">#REF!</definedName>
    <definedName name="Вес2.7" localSheetId="11">#REF!</definedName>
    <definedName name="Вес2.7" localSheetId="12">#REF!</definedName>
    <definedName name="Вес2.7" localSheetId="13">#REF!</definedName>
    <definedName name="Вес2.7" localSheetId="14">#REF!</definedName>
    <definedName name="Вес2.7" localSheetId="15">#REF!</definedName>
    <definedName name="Вес2.7" localSheetId="16">#REF!</definedName>
    <definedName name="Вес2.7" localSheetId="17">#REF!</definedName>
    <definedName name="Вес2.7" localSheetId="18">#REF!</definedName>
    <definedName name="Вес2.7" localSheetId="19">#REF!</definedName>
    <definedName name="Вес2.7" localSheetId="20">#REF!</definedName>
    <definedName name="Вес2.7" localSheetId="21">#REF!</definedName>
    <definedName name="Вес2.7">#REF!</definedName>
    <definedName name="Вес2.8" localSheetId="0">#REF!</definedName>
    <definedName name="Вес2.8" localSheetId="2">#REF!</definedName>
    <definedName name="Вес2.8" localSheetId="3">#REF!</definedName>
    <definedName name="Вес2.8" localSheetId="4">#REF!</definedName>
    <definedName name="Вес2.8" localSheetId="5">#REF!</definedName>
    <definedName name="Вес2.8" localSheetId="6">#REF!</definedName>
    <definedName name="Вес2.8" localSheetId="7">#REF!</definedName>
    <definedName name="Вес2.8" localSheetId="8">#REF!</definedName>
    <definedName name="Вес2.8" localSheetId="9">#REF!</definedName>
    <definedName name="Вес2.8" localSheetId="10">#REF!</definedName>
    <definedName name="Вес2.8" localSheetId="11">#REF!</definedName>
    <definedName name="Вес2.8" localSheetId="12">#REF!</definedName>
    <definedName name="Вес2.8" localSheetId="13">#REF!</definedName>
    <definedName name="Вес2.8" localSheetId="14">#REF!</definedName>
    <definedName name="Вес2.8" localSheetId="15">#REF!</definedName>
    <definedName name="Вес2.8" localSheetId="16">#REF!</definedName>
    <definedName name="Вес2.8" localSheetId="17">#REF!</definedName>
    <definedName name="Вес2.8" localSheetId="18">#REF!</definedName>
    <definedName name="Вес2.8" localSheetId="19">#REF!</definedName>
    <definedName name="Вес2.8" localSheetId="20">#REF!</definedName>
    <definedName name="Вес2.8" localSheetId="21">#REF!</definedName>
    <definedName name="Вес2.8">#REF!</definedName>
    <definedName name="Вес2.9" localSheetId="0">#REF!</definedName>
    <definedName name="Вес2.9" localSheetId="2">#REF!</definedName>
    <definedName name="Вес2.9" localSheetId="3">#REF!</definedName>
    <definedName name="Вес2.9" localSheetId="4">#REF!</definedName>
    <definedName name="Вес2.9" localSheetId="5">#REF!</definedName>
    <definedName name="Вес2.9" localSheetId="6">#REF!</definedName>
    <definedName name="Вес2.9" localSheetId="7">#REF!</definedName>
    <definedName name="Вес2.9" localSheetId="8">#REF!</definedName>
    <definedName name="Вес2.9" localSheetId="9">#REF!</definedName>
    <definedName name="Вес2.9" localSheetId="10">#REF!</definedName>
    <definedName name="Вес2.9" localSheetId="11">#REF!</definedName>
    <definedName name="Вес2.9" localSheetId="12">#REF!</definedName>
    <definedName name="Вес2.9" localSheetId="13">#REF!</definedName>
    <definedName name="Вес2.9" localSheetId="14">#REF!</definedName>
    <definedName name="Вес2.9" localSheetId="15">#REF!</definedName>
    <definedName name="Вес2.9" localSheetId="16">#REF!</definedName>
    <definedName name="Вес2.9" localSheetId="17">#REF!</definedName>
    <definedName name="Вес2.9" localSheetId="18">#REF!</definedName>
    <definedName name="Вес2.9" localSheetId="19">#REF!</definedName>
    <definedName name="Вес2.9" localSheetId="20">#REF!</definedName>
    <definedName name="Вес2.9" localSheetId="21">#REF!</definedName>
    <definedName name="Вес2.9">#REF!</definedName>
    <definedName name="Вес3" localSheetId="0">#REF!</definedName>
    <definedName name="Вес3" localSheetId="2">#REF!</definedName>
    <definedName name="Вес3" localSheetId="3">#REF!</definedName>
    <definedName name="Вес3" localSheetId="4">#REF!</definedName>
    <definedName name="Вес3" localSheetId="5">#REF!</definedName>
    <definedName name="Вес3" localSheetId="6">#REF!</definedName>
    <definedName name="Вес3" localSheetId="7">#REF!</definedName>
    <definedName name="Вес3" localSheetId="8">#REF!</definedName>
    <definedName name="Вес3" localSheetId="9">#REF!</definedName>
    <definedName name="Вес3" localSheetId="10">#REF!</definedName>
    <definedName name="Вес3" localSheetId="11">#REF!</definedName>
    <definedName name="Вес3" localSheetId="12">#REF!</definedName>
    <definedName name="Вес3" localSheetId="13">#REF!</definedName>
    <definedName name="Вес3" localSheetId="14">#REF!</definedName>
    <definedName name="Вес3" localSheetId="15">#REF!</definedName>
    <definedName name="Вес3" localSheetId="16">#REF!</definedName>
    <definedName name="Вес3" localSheetId="17">#REF!</definedName>
    <definedName name="Вес3" localSheetId="18">#REF!</definedName>
    <definedName name="Вес3" localSheetId="19">#REF!</definedName>
    <definedName name="Вес3" localSheetId="20">#REF!</definedName>
    <definedName name="Вес3" localSheetId="21">#REF!</definedName>
    <definedName name="Вес3">#REF!</definedName>
    <definedName name="Вес3.1" localSheetId="0">#REF!</definedName>
    <definedName name="Вес3.1" localSheetId="2">#REF!</definedName>
    <definedName name="Вес3.1" localSheetId="3">#REF!</definedName>
    <definedName name="Вес3.1" localSheetId="4">#REF!</definedName>
    <definedName name="Вес3.1" localSheetId="5">#REF!</definedName>
    <definedName name="Вес3.1" localSheetId="6">#REF!</definedName>
    <definedName name="Вес3.1" localSheetId="7">#REF!</definedName>
    <definedName name="Вес3.1" localSheetId="8">#REF!</definedName>
    <definedName name="Вес3.1" localSheetId="9">#REF!</definedName>
    <definedName name="Вес3.1" localSheetId="10">#REF!</definedName>
    <definedName name="Вес3.1" localSheetId="11">#REF!</definedName>
    <definedName name="Вес3.1" localSheetId="12">#REF!</definedName>
    <definedName name="Вес3.1" localSheetId="13">#REF!</definedName>
    <definedName name="Вес3.1" localSheetId="14">#REF!</definedName>
    <definedName name="Вес3.1" localSheetId="15">#REF!</definedName>
    <definedName name="Вес3.1" localSheetId="16">#REF!</definedName>
    <definedName name="Вес3.1" localSheetId="17">#REF!</definedName>
    <definedName name="Вес3.1" localSheetId="18">#REF!</definedName>
    <definedName name="Вес3.1" localSheetId="19">#REF!</definedName>
    <definedName name="Вес3.1" localSheetId="20">#REF!</definedName>
    <definedName name="Вес3.1" localSheetId="21">#REF!</definedName>
    <definedName name="Вес3.1">#REF!</definedName>
    <definedName name="Вес3.2" localSheetId="0">#REF!</definedName>
    <definedName name="Вес3.2" localSheetId="2">#REF!</definedName>
    <definedName name="Вес3.2" localSheetId="3">#REF!</definedName>
    <definedName name="Вес3.2" localSheetId="4">#REF!</definedName>
    <definedName name="Вес3.2" localSheetId="5">#REF!</definedName>
    <definedName name="Вес3.2" localSheetId="6">#REF!</definedName>
    <definedName name="Вес3.2" localSheetId="7">#REF!</definedName>
    <definedName name="Вес3.2" localSheetId="8">#REF!</definedName>
    <definedName name="Вес3.2" localSheetId="9">#REF!</definedName>
    <definedName name="Вес3.2" localSheetId="10">#REF!</definedName>
    <definedName name="Вес3.2" localSheetId="11">#REF!</definedName>
    <definedName name="Вес3.2" localSheetId="12">#REF!</definedName>
    <definedName name="Вес3.2" localSheetId="13">#REF!</definedName>
    <definedName name="Вес3.2" localSheetId="14">#REF!</definedName>
    <definedName name="Вес3.2" localSheetId="15">#REF!</definedName>
    <definedName name="Вес3.2" localSheetId="16">#REF!</definedName>
    <definedName name="Вес3.2" localSheetId="17">#REF!</definedName>
    <definedName name="Вес3.2" localSheetId="18">#REF!</definedName>
    <definedName name="Вес3.2" localSheetId="19">#REF!</definedName>
    <definedName name="Вес3.2" localSheetId="20">#REF!</definedName>
    <definedName name="Вес3.2" localSheetId="21">#REF!</definedName>
    <definedName name="Вес3.2">#REF!</definedName>
    <definedName name="Вес3.3" localSheetId="0">#REF!</definedName>
    <definedName name="Вес3.3" localSheetId="2">#REF!</definedName>
    <definedName name="Вес3.3" localSheetId="3">#REF!</definedName>
    <definedName name="Вес3.3" localSheetId="4">#REF!</definedName>
    <definedName name="Вес3.3" localSheetId="5">#REF!</definedName>
    <definedName name="Вес3.3" localSheetId="6">#REF!</definedName>
    <definedName name="Вес3.3" localSheetId="7">#REF!</definedName>
    <definedName name="Вес3.3" localSheetId="8">#REF!</definedName>
    <definedName name="Вес3.3" localSheetId="9">#REF!</definedName>
    <definedName name="Вес3.3" localSheetId="10">#REF!</definedName>
    <definedName name="Вес3.3" localSheetId="11">#REF!</definedName>
    <definedName name="Вес3.3" localSheetId="12">#REF!</definedName>
    <definedName name="Вес3.3" localSheetId="13">#REF!</definedName>
    <definedName name="Вес3.3" localSheetId="14">#REF!</definedName>
    <definedName name="Вес3.3" localSheetId="15">#REF!</definedName>
    <definedName name="Вес3.3" localSheetId="16">#REF!</definedName>
    <definedName name="Вес3.3" localSheetId="17">#REF!</definedName>
    <definedName name="Вес3.3" localSheetId="18">#REF!</definedName>
    <definedName name="Вес3.3" localSheetId="19">#REF!</definedName>
    <definedName name="Вес3.3" localSheetId="20">#REF!</definedName>
    <definedName name="Вес3.3" localSheetId="21">#REF!</definedName>
    <definedName name="Вес3.3">#REF!</definedName>
    <definedName name="Вес3.4" localSheetId="0">#REF!</definedName>
    <definedName name="Вес3.4" localSheetId="2">#REF!</definedName>
    <definedName name="Вес3.4" localSheetId="3">#REF!</definedName>
    <definedName name="Вес3.4" localSheetId="4">#REF!</definedName>
    <definedName name="Вес3.4" localSheetId="5">#REF!</definedName>
    <definedName name="Вес3.4" localSheetId="6">#REF!</definedName>
    <definedName name="Вес3.4" localSheetId="7">#REF!</definedName>
    <definedName name="Вес3.4" localSheetId="8">#REF!</definedName>
    <definedName name="Вес3.4" localSheetId="9">#REF!</definedName>
    <definedName name="Вес3.4" localSheetId="10">#REF!</definedName>
    <definedName name="Вес3.4" localSheetId="11">#REF!</definedName>
    <definedName name="Вес3.4" localSheetId="12">#REF!</definedName>
    <definedName name="Вес3.4" localSheetId="13">#REF!</definedName>
    <definedName name="Вес3.4" localSheetId="14">#REF!</definedName>
    <definedName name="Вес3.4" localSheetId="15">#REF!</definedName>
    <definedName name="Вес3.4" localSheetId="16">#REF!</definedName>
    <definedName name="Вес3.4" localSheetId="17">#REF!</definedName>
    <definedName name="Вес3.4" localSheetId="18">#REF!</definedName>
    <definedName name="Вес3.4" localSheetId="19">#REF!</definedName>
    <definedName name="Вес3.4" localSheetId="20">#REF!</definedName>
    <definedName name="Вес3.4" localSheetId="21">#REF!</definedName>
    <definedName name="Вес3.4">#REF!</definedName>
    <definedName name="Вес3.5" localSheetId="0">#REF!</definedName>
    <definedName name="Вес3.5" localSheetId="2">#REF!</definedName>
    <definedName name="Вес3.5" localSheetId="3">#REF!</definedName>
    <definedName name="Вес3.5" localSheetId="4">#REF!</definedName>
    <definedName name="Вес3.5" localSheetId="5">#REF!</definedName>
    <definedName name="Вес3.5" localSheetId="6">#REF!</definedName>
    <definedName name="Вес3.5" localSheetId="7">#REF!</definedName>
    <definedName name="Вес3.5" localSheetId="8">#REF!</definedName>
    <definedName name="Вес3.5" localSheetId="9">#REF!</definedName>
    <definedName name="Вес3.5" localSheetId="10">#REF!</definedName>
    <definedName name="Вес3.5" localSheetId="11">#REF!</definedName>
    <definedName name="Вес3.5" localSheetId="12">#REF!</definedName>
    <definedName name="Вес3.5" localSheetId="13">#REF!</definedName>
    <definedName name="Вес3.5" localSheetId="14">#REF!</definedName>
    <definedName name="Вес3.5" localSheetId="15">#REF!</definedName>
    <definedName name="Вес3.5" localSheetId="16">#REF!</definedName>
    <definedName name="Вес3.5" localSheetId="17">#REF!</definedName>
    <definedName name="Вес3.5" localSheetId="18">#REF!</definedName>
    <definedName name="Вес3.5" localSheetId="19">#REF!</definedName>
    <definedName name="Вес3.5" localSheetId="20">#REF!</definedName>
    <definedName name="Вес3.5" localSheetId="21">#REF!</definedName>
    <definedName name="Вес3.5">#REF!</definedName>
    <definedName name="Вес3.6">'[1]6.2'!$A$13</definedName>
    <definedName name="Вес3.7">'[1]6.2'!$A$14</definedName>
    <definedName name="Вес4" localSheetId="0">#REF!</definedName>
    <definedName name="Вес4" localSheetId="2">#REF!</definedName>
    <definedName name="Вес4" localSheetId="3">#REF!</definedName>
    <definedName name="Вес4" localSheetId="4">#REF!</definedName>
    <definedName name="Вес4" localSheetId="5">#REF!</definedName>
    <definedName name="Вес4" localSheetId="6">#REF!</definedName>
    <definedName name="Вес4" localSheetId="7">#REF!</definedName>
    <definedName name="Вес4" localSheetId="8">#REF!</definedName>
    <definedName name="Вес4" localSheetId="9">#REF!</definedName>
    <definedName name="Вес4" localSheetId="10">#REF!</definedName>
    <definedName name="Вес4" localSheetId="11">#REF!</definedName>
    <definedName name="Вес4" localSheetId="12">#REF!</definedName>
    <definedName name="Вес4" localSheetId="13">#REF!</definedName>
    <definedName name="Вес4" localSheetId="14">#REF!</definedName>
    <definedName name="Вес4" localSheetId="15">#REF!</definedName>
    <definedName name="Вес4" localSheetId="16">#REF!</definedName>
    <definedName name="Вес4" localSheetId="17">#REF!</definedName>
    <definedName name="Вес4" localSheetId="18">#REF!</definedName>
    <definedName name="Вес4" localSheetId="19">#REF!</definedName>
    <definedName name="Вес4" localSheetId="20">#REF!</definedName>
    <definedName name="Вес4" localSheetId="21">#REF!</definedName>
    <definedName name="Вес4">#REF!</definedName>
    <definedName name="Вес4.1">'[1]7.1'!$A$8</definedName>
    <definedName name="Вес4.2">'[1]7.1'!$A$9</definedName>
    <definedName name="Вес4.3">'[1]7.1'!$A$10</definedName>
    <definedName name="Вес4.4">'[1]7.1'!$A$11</definedName>
    <definedName name="Вес4.5">'[1]7.1'!$A$12</definedName>
    <definedName name="Вес5" localSheetId="0">#REF!</definedName>
    <definedName name="Вес5" localSheetId="2">#REF!</definedName>
    <definedName name="Вес5" localSheetId="3">#REF!</definedName>
    <definedName name="Вес5" localSheetId="4">#REF!</definedName>
    <definedName name="Вес5" localSheetId="5">#REF!</definedName>
    <definedName name="Вес5" localSheetId="6">#REF!</definedName>
    <definedName name="Вес5" localSheetId="7">#REF!</definedName>
    <definedName name="Вес5" localSheetId="8">#REF!</definedName>
    <definedName name="Вес5" localSheetId="9">#REF!</definedName>
    <definedName name="Вес5" localSheetId="10">#REF!</definedName>
    <definedName name="Вес5" localSheetId="11">#REF!</definedName>
    <definedName name="Вес5" localSheetId="12">#REF!</definedName>
    <definedName name="Вес5" localSheetId="13">#REF!</definedName>
    <definedName name="Вес5" localSheetId="14">#REF!</definedName>
    <definedName name="Вес5" localSheetId="15">#REF!</definedName>
    <definedName name="Вес5" localSheetId="16">#REF!</definedName>
    <definedName name="Вес5" localSheetId="17">#REF!</definedName>
    <definedName name="Вес5" localSheetId="18">#REF!</definedName>
    <definedName name="Вес5" localSheetId="19">#REF!</definedName>
    <definedName name="Вес5" localSheetId="20">#REF!</definedName>
    <definedName name="Вес5" localSheetId="21">#REF!</definedName>
    <definedName name="Вес5">#REF!</definedName>
    <definedName name="Вес5.1" localSheetId="0">#REF!</definedName>
    <definedName name="Вес5.1" localSheetId="2">#REF!</definedName>
    <definedName name="Вес5.1" localSheetId="3">#REF!</definedName>
    <definedName name="Вес5.1" localSheetId="4">#REF!</definedName>
    <definedName name="Вес5.1" localSheetId="5">#REF!</definedName>
    <definedName name="Вес5.1" localSheetId="6">#REF!</definedName>
    <definedName name="Вес5.1" localSheetId="7">#REF!</definedName>
    <definedName name="Вес5.1" localSheetId="8">#REF!</definedName>
    <definedName name="Вес5.1" localSheetId="9">#REF!</definedName>
    <definedName name="Вес5.1" localSheetId="10">#REF!</definedName>
    <definedName name="Вес5.1" localSheetId="11">#REF!</definedName>
    <definedName name="Вес5.1" localSheetId="12">#REF!</definedName>
    <definedName name="Вес5.1" localSheetId="13">#REF!</definedName>
    <definedName name="Вес5.1" localSheetId="14">#REF!</definedName>
    <definedName name="Вес5.1" localSheetId="15">#REF!</definedName>
    <definedName name="Вес5.1" localSheetId="16">#REF!</definedName>
    <definedName name="Вес5.1" localSheetId="17">#REF!</definedName>
    <definedName name="Вес5.1" localSheetId="18">#REF!</definedName>
    <definedName name="Вес5.1" localSheetId="19">#REF!</definedName>
    <definedName name="Вес5.1" localSheetId="20">#REF!</definedName>
    <definedName name="Вес5.1" localSheetId="21">#REF!</definedName>
    <definedName name="Вес5.1">#REF!</definedName>
    <definedName name="Вес5.2" localSheetId="0">#REF!</definedName>
    <definedName name="Вес5.2" localSheetId="2">#REF!</definedName>
    <definedName name="Вес5.2" localSheetId="3">#REF!</definedName>
    <definedName name="Вес5.2" localSheetId="4">#REF!</definedName>
    <definedName name="Вес5.2" localSheetId="5">#REF!</definedName>
    <definedName name="Вес5.2" localSheetId="6">#REF!</definedName>
    <definedName name="Вес5.2" localSheetId="7">#REF!</definedName>
    <definedName name="Вес5.2" localSheetId="8">#REF!</definedName>
    <definedName name="Вес5.2" localSheetId="9">#REF!</definedName>
    <definedName name="Вес5.2" localSheetId="10">#REF!</definedName>
    <definedName name="Вес5.2" localSheetId="11">#REF!</definedName>
    <definedName name="Вес5.2" localSheetId="12">#REF!</definedName>
    <definedName name="Вес5.2" localSheetId="13">#REF!</definedName>
    <definedName name="Вес5.2" localSheetId="14">#REF!</definedName>
    <definedName name="Вес5.2" localSheetId="15">#REF!</definedName>
    <definedName name="Вес5.2" localSheetId="16">#REF!</definedName>
    <definedName name="Вес5.2" localSheetId="17">#REF!</definedName>
    <definedName name="Вес5.2" localSheetId="18">#REF!</definedName>
    <definedName name="Вес5.2" localSheetId="19">#REF!</definedName>
    <definedName name="Вес5.2" localSheetId="20">#REF!</definedName>
    <definedName name="Вес5.2" localSheetId="21">#REF!</definedName>
    <definedName name="Вес5.2">#REF!</definedName>
    <definedName name="Вес5.3" localSheetId="0">#REF!</definedName>
    <definedName name="Вес5.3" localSheetId="2">#REF!</definedName>
    <definedName name="Вес5.3" localSheetId="3">#REF!</definedName>
    <definedName name="Вес5.3" localSheetId="4">#REF!</definedName>
    <definedName name="Вес5.3" localSheetId="5">#REF!</definedName>
    <definedName name="Вес5.3" localSheetId="6">#REF!</definedName>
    <definedName name="Вес5.3" localSheetId="7">#REF!</definedName>
    <definedName name="Вес5.3" localSheetId="8">#REF!</definedName>
    <definedName name="Вес5.3" localSheetId="9">#REF!</definedName>
    <definedName name="Вес5.3" localSheetId="10">#REF!</definedName>
    <definedName name="Вес5.3" localSheetId="11">#REF!</definedName>
    <definedName name="Вес5.3" localSheetId="12">#REF!</definedName>
    <definedName name="Вес5.3" localSheetId="13">#REF!</definedName>
    <definedName name="Вес5.3" localSheetId="14">#REF!</definedName>
    <definedName name="Вес5.3" localSheetId="15">#REF!</definedName>
    <definedName name="Вес5.3" localSheetId="16">#REF!</definedName>
    <definedName name="Вес5.3" localSheetId="17">#REF!</definedName>
    <definedName name="Вес5.3" localSheetId="18">#REF!</definedName>
    <definedName name="Вес5.3" localSheetId="19">#REF!</definedName>
    <definedName name="Вес5.3" localSheetId="20">#REF!</definedName>
    <definedName name="Вес5.3" localSheetId="21">#REF!</definedName>
    <definedName name="Вес5.3">#REF!</definedName>
    <definedName name="Вес5.4" localSheetId="0">#REF!</definedName>
    <definedName name="Вес5.4" localSheetId="2">#REF!</definedName>
    <definedName name="Вес5.4" localSheetId="3">#REF!</definedName>
    <definedName name="Вес5.4" localSheetId="4">#REF!</definedName>
    <definedName name="Вес5.4" localSheetId="5">#REF!</definedName>
    <definedName name="Вес5.4" localSheetId="6">#REF!</definedName>
    <definedName name="Вес5.4" localSheetId="7">#REF!</definedName>
    <definedName name="Вес5.4" localSheetId="8">#REF!</definedName>
    <definedName name="Вес5.4" localSheetId="9">#REF!</definedName>
    <definedName name="Вес5.4" localSheetId="10">#REF!</definedName>
    <definedName name="Вес5.4" localSheetId="11">#REF!</definedName>
    <definedName name="Вес5.4" localSheetId="12">#REF!</definedName>
    <definedName name="Вес5.4" localSheetId="13">#REF!</definedName>
    <definedName name="Вес5.4" localSheetId="14">#REF!</definedName>
    <definedName name="Вес5.4" localSheetId="15">#REF!</definedName>
    <definedName name="Вес5.4" localSheetId="16">#REF!</definedName>
    <definedName name="Вес5.4" localSheetId="17">#REF!</definedName>
    <definedName name="Вес5.4" localSheetId="18">#REF!</definedName>
    <definedName name="Вес5.4" localSheetId="19">#REF!</definedName>
    <definedName name="Вес5.4" localSheetId="20">#REF!</definedName>
    <definedName name="Вес5.4" localSheetId="21">#REF!</definedName>
    <definedName name="Вес5.4">#REF!</definedName>
    <definedName name="Вес5.5" localSheetId="0">#REF!</definedName>
    <definedName name="Вес5.5" localSheetId="2">#REF!</definedName>
    <definedName name="Вес5.5" localSheetId="3">#REF!</definedName>
    <definedName name="Вес5.5" localSheetId="4">#REF!</definedName>
    <definedName name="Вес5.5" localSheetId="5">#REF!</definedName>
    <definedName name="Вес5.5" localSheetId="6">#REF!</definedName>
    <definedName name="Вес5.5" localSheetId="7">#REF!</definedName>
    <definedName name="Вес5.5" localSheetId="8">#REF!</definedName>
    <definedName name="Вес5.5" localSheetId="9">#REF!</definedName>
    <definedName name="Вес5.5" localSheetId="10">#REF!</definedName>
    <definedName name="Вес5.5" localSheetId="11">#REF!</definedName>
    <definedName name="Вес5.5" localSheetId="12">#REF!</definedName>
    <definedName name="Вес5.5" localSheetId="13">#REF!</definedName>
    <definedName name="Вес5.5" localSheetId="14">#REF!</definedName>
    <definedName name="Вес5.5" localSheetId="15">#REF!</definedName>
    <definedName name="Вес5.5" localSheetId="16">#REF!</definedName>
    <definedName name="Вес5.5" localSheetId="17">#REF!</definedName>
    <definedName name="Вес5.5" localSheetId="18">#REF!</definedName>
    <definedName name="Вес5.5" localSheetId="19">#REF!</definedName>
    <definedName name="Вес5.5" localSheetId="20">#REF!</definedName>
    <definedName name="Вес5.5" localSheetId="21">#REF!</definedName>
    <definedName name="Вес5.5">#REF!</definedName>
    <definedName name="Вес5.6" localSheetId="0">#REF!</definedName>
    <definedName name="Вес5.6" localSheetId="2">#REF!</definedName>
    <definedName name="Вес5.6" localSheetId="3">#REF!</definedName>
    <definedName name="Вес5.6" localSheetId="4">#REF!</definedName>
    <definedName name="Вес5.6" localSheetId="5">#REF!</definedName>
    <definedName name="Вес5.6" localSheetId="6">#REF!</definedName>
    <definedName name="Вес5.6" localSheetId="7">#REF!</definedName>
    <definedName name="Вес5.6" localSheetId="8">#REF!</definedName>
    <definedName name="Вес5.6" localSheetId="9">#REF!</definedName>
    <definedName name="Вес5.6" localSheetId="10">#REF!</definedName>
    <definedName name="Вес5.6" localSheetId="11">#REF!</definedName>
    <definedName name="Вес5.6" localSheetId="12">#REF!</definedName>
    <definedName name="Вес5.6" localSheetId="13">#REF!</definedName>
    <definedName name="Вес5.6" localSheetId="14">#REF!</definedName>
    <definedName name="Вес5.6" localSheetId="15">#REF!</definedName>
    <definedName name="Вес5.6" localSheetId="16">#REF!</definedName>
    <definedName name="Вес5.6" localSheetId="17">#REF!</definedName>
    <definedName name="Вес5.6" localSheetId="18">#REF!</definedName>
    <definedName name="Вес5.6" localSheetId="19">#REF!</definedName>
    <definedName name="Вес5.6" localSheetId="20">#REF!</definedName>
    <definedName name="Вес5.6" localSheetId="21">#REF!</definedName>
    <definedName name="Вес5.6">#REF!</definedName>
    <definedName name="Вес5.7">'[1]3.2_Нов'!$A$14</definedName>
    <definedName name="Вес6" localSheetId="0">#REF!</definedName>
    <definedName name="Вес6" localSheetId="2">#REF!</definedName>
    <definedName name="Вес6" localSheetId="3">#REF!</definedName>
    <definedName name="Вес6" localSheetId="4">#REF!</definedName>
    <definedName name="Вес6" localSheetId="5">#REF!</definedName>
    <definedName name="Вес6" localSheetId="6">#REF!</definedName>
    <definedName name="Вес6" localSheetId="7">#REF!</definedName>
    <definedName name="Вес6" localSheetId="8">#REF!</definedName>
    <definedName name="Вес6" localSheetId="9">#REF!</definedName>
    <definedName name="Вес6" localSheetId="10">#REF!</definedName>
    <definedName name="Вес6" localSheetId="11">#REF!</definedName>
    <definedName name="Вес6" localSheetId="12">#REF!</definedName>
    <definedName name="Вес6" localSheetId="13">#REF!</definedName>
    <definedName name="Вес6" localSheetId="14">#REF!</definedName>
    <definedName name="Вес6" localSheetId="15">#REF!</definedName>
    <definedName name="Вес6" localSheetId="16">#REF!</definedName>
    <definedName name="Вес6" localSheetId="17">#REF!</definedName>
    <definedName name="Вес6" localSheetId="18">#REF!</definedName>
    <definedName name="Вес6" localSheetId="19">#REF!</definedName>
    <definedName name="Вес6" localSheetId="20">#REF!</definedName>
    <definedName name="Вес6" localSheetId="21">#REF!</definedName>
    <definedName name="Вес6">#REF!</definedName>
    <definedName name="Вес6.1" localSheetId="0">#REF!</definedName>
    <definedName name="Вес6.1" localSheetId="2">#REF!</definedName>
    <definedName name="Вес6.1" localSheetId="3">#REF!</definedName>
    <definedName name="Вес6.1" localSheetId="4">#REF!</definedName>
    <definedName name="Вес6.1" localSheetId="5">#REF!</definedName>
    <definedName name="Вес6.1" localSheetId="6">#REF!</definedName>
    <definedName name="Вес6.1" localSheetId="7">#REF!</definedName>
    <definedName name="Вес6.1" localSheetId="8">#REF!</definedName>
    <definedName name="Вес6.1" localSheetId="9">#REF!</definedName>
    <definedName name="Вес6.1" localSheetId="10">#REF!</definedName>
    <definedName name="Вес6.1" localSheetId="11">#REF!</definedName>
    <definedName name="Вес6.1" localSheetId="12">#REF!</definedName>
    <definedName name="Вес6.1" localSheetId="13">#REF!</definedName>
    <definedName name="Вес6.1" localSheetId="14">#REF!</definedName>
    <definedName name="Вес6.1" localSheetId="15">#REF!</definedName>
    <definedName name="Вес6.1" localSheetId="16">#REF!</definedName>
    <definedName name="Вес6.1" localSheetId="17">#REF!</definedName>
    <definedName name="Вес6.1" localSheetId="18">#REF!</definedName>
    <definedName name="Вес6.1" localSheetId="19">#REF!</definedName>
    <definedName name="Вес6.1" localSheetId="20">#REF!</definedName>
    <definedName name="Вес6.1" localSheetId="21">#REF!</definedName>
    <definedName name="Вес6.1">#REF!</definedName>
    <definedName name="Вес6.2" localSheetId="0">#REF!</definedName>
    <definedName name="Вес6.2" localSheetId="2">#REF!</definedName>
    <definedName name="Вес6.2" localSheetId="3">#REF!</definedName>
    <definedName name="Вес6.2" localSheetId="4">#REF!</definedName>
    <definedName name="Вес6.2" localSheetId="5">#REF!</definedName>
    <definedName name="Вес6.2" localSheetId="6">#REF!</definedName>
    <definedName name="Вес6.2" localSheetId="7">#REF!</definedName>
    <definedName name="Вес6.2" localSheetId="8">#REF!</definedName>
    <definedName name="Вес6.2" localSheetId="9">#REF!</definedName>
    <definedName name="Вес6.2" localSheetId="10">#REF!</definedName>
    <definedName name="Вес6.2" localSheetId="11">#REF!</definedName>
    <definedName name="Вес6.2" localSheetId="12">#REF!</definedName>
    <definedName name="Вес6.2" localSheetId="13">#REF!</definedName>
    <definedName name="Вес6.2" localSheetId="14">#REF!</definedName>
    <definedName name="Вес6.2" localSheetId="15">#REF!</definedName>
    <definedName name="Вес6.2" localSheetId="16">#REF!</definedName>
    <definedName name="Вес6.2" localSheetId="17">#REF!</definedName>
    <definedName name="Вес6.2" localSheetId="18">#REF!</definedName>
    <definedName name="Вес6.2" localSheetId="19">#REF!</definedName>
    <definedName name="Вес6.2" localSheetId="20">#REF!</definedName>
    <definedName name="Вес6.2" localSheetId="21">#REF!</definedName>
    <definedName name="Вес6.2">#REF!</definedName>
    <definedName name="Вес6.3" localSheetId="0">#REF!</definedName>
    <definedName name="Вес6.3" localSheetId="2">#REF!</definedName>
    <definedName name="Вес6.3" localSheetId="3">#REF!</definedName>
    <definedName name="Вес6.3" localSheetId="4">#REF!</definedName>
    <definedName name="Вес6.3" localSheetId="5">#REF!</definedName>
    <definedName name="Вес6.3" localSheetId="6">#REF!</definedName>
    <definedName name="Вес6.3" localSheetId="7">#REF!</definedName>
    <definedName name="Вес6.3" localSheetId="8">#REF!</definedName>
    <definedName name="Вес6.3" localSheetId="9">#REF!</definedName>
    <definedName name="Вес6.3" localSheetId="10">#REF!</definedName>
    <definedName name="Вес6.3" localSheetId="11">#REF!</definedName>
    <definedName name="Вес6.3" localSheetId="12">#REF!</definedName>
    <definedName name="Вес6.3" localSheetId="13">#REF!</definedName>
    <definedName name="Вес6.3" localSheetId="14">#REF!</definedName>
    <definedName name="Вес6.3" localSheetId="15">#REF!</definedName>
    <definedName name="Вес6.3" localSheetId="16">#REF!</definedName>
    <definedName name="Вес6.3" localSheetId="17">#REF!</definedName>
    <definedName name="Вес6.3" localSheetId="18">#REF!</definedName>
    <definedName name="Вес6.3" localSheetId="19">#REF!</definedName>
    <definedName name="Вес6.3" localSheetId="20">#REF!</definedName>
    <definedName name="Вес6.3" localSheetId="21">#REF!</definedName>
    <definedName name="Вес6.3">#REF!</definedName>
    <definedName name="Вес6.4" localSheetId="0">#REF!</definedName>
    <definedName name="Вес6.4" localSheetId="2">#REF!</definedName>
    <definedName name="Вес6.4" localSheetId="3">#REF!</definedName>
    <definedName name="Вес6.4" localSheetId="4">#REF!</definedName>
    <definedName name="Вес6.4" localSheetId="5">#REF!</definedName>
    <definedName name="Вес6.4" localSheetId="6">#REF!</definedName>
    <definedName name="Вес6.4" localSheetId="7">#REF!</definedName>
    <definedName name="Вес6.4" localSheetId="8">#REF!</definedName>
    <definedName name="Вес6.4" localSheetId="9">#REF!</definedName>
    <definedName name="Вес6.4" localSheetId="10">#REF!</definedName>
    <definedName name="Вес6.4" localSheetId="11">#REF!</definedName>
    <definedName name="Вес6.4" localSheetId="12">#REF!</definedName>
    <definedName name="Вес6.4" localSheetId="13">#REF!</definedName>
    <definedName name="Вес6.4" localSheetId="14">#REF!</definedName>
    <definedName name="Вес6.4" localSheetId="15">#REF!</definedName>
    <definedName name="Вес6.4" localSheetId="16">#REF!</definedName>
    <definedName name="Вес6.4" localSheetId="17">#REF!</definedName>
    <definedName name="Вес6.4" localSheetId="18">#REF!</definedName>
    <definedName name="Вес6.4" localSheetId="19">#REF!</definedName>
    <definedName name="Вес6.4" localSheetId="20">#REF!</definedName>
    <definedName name="Вес6.4" localSheetId="21">#REF!</definedName>
    <definedName name="Вес6.4">#REF!</definedName>
    <definedName name="Вес6.5" localSheetId="0">#REF!</definedName>
    <definedName name="Вес6.5" localSheetId="2">#REF!</definedName>
    <definedName name="Вес6.5" localSheetId="3">#REF!</definedName>
    <definedName name="Вес6.5" localSheetId="4">#REF!</definedName>
    <definedName name="Вес6.5" localSheetId="5">#REF!</definedName>
    <definedName name="Вес6.5" localSheetId="6">#REF!</definedName>
    <definedName name="Вес6.5" localSheetId="7">#REF!</definedName>
    <definedName name="Вес6.5" localSheetId="8">#REF!</definedName>
    <definedName name="Вес6.5" localSheetId="9">#REF!</definedName>
    <definedName name="Вес6.5" localSheetId="10">#REF!</definedName>
    <definedName name="Вес6.5" localSheetId="11">#REF!</definedName>
    <definedName name="Вес6.5" localSheetId="12">#REF!</definedName>
    <definedName name="Вес6.5" localSheetId="13">#REF!</definedName>
    <definedName name="Вес6.5" localSheetId="14">#REF!</definedName>
    <definedName name="Вес6.5" localSheetId="15">#REF!</definedName>
    <definedName name="Вес6.5" localSheetId="16">#REF!</definedName>
    <definedName name="Вес6.5" localSheetId="17">#REF!</definedName>
    <definedName name="Вес6.5" localSheetId="18">#REF!</definedName>
    <definedName name="Вес6.5" localSheetId="19">#REF!</definedName>
    <definedName name="Вес6.5" localSheetId="20">#REF!</definedName>
    <definedName name="Вес6.5" localSheetId="21">#REF!</definedName>
    <definedName name="Вес6.5">#REF!</definedName>
    <definedName name="Вес6.6" localSheetId="0">#REF!</definedName>
    <definedName name="Вес6.6" localSheetId="2">#REF!</definedName>
    <definedName name="Вес6.6" localSheetId="3">#REF!</definedName>
    <definedName name="Вес6.6" localSheetId="4">#REF!</definedName>
    <definedName name="Вес6.6" localSheetId="5">#REF!</definedName>
    <definedName name="Вес6.6" localSheetId="6">#REF!</definedName>
    <definedName name="Вес6.6" localSheetId="7">#REF!</definedName>
    <definedName name="Вес6.6" localSheetId="8">#REF!</definedName>
    <definedName name="Вес6.6" localSheetId="9">#REF!</definedName>
    <definedName name="Вес6.6" localSheetId="10">#REF!</definedName>
    <definedName name="Вес6.6" localSheetId="11">#REF!</definedName>
    <definedName name="Вес6.6" localSheetId="12">#REF!</definedName>
    <definedName name="Вес6.6" localSheetId="13">#REF!</definedName>
    <definedName name="Вес6.6" localSheetId="14">#REF!</definedName>
    <definedName name="Вес6.6" localSheetId="15">#REF!</definedName>
    <definedName name="Вес6.6" localSheetId="16">#REF!</definedName>
    <definedName name="Вес6.6" localSheetId="17">#REF!</definedName>
    <definedName name="Вес6.6" localSheetId="18">#REF!</definedName>
    <definedName name="Вес6.6" localSheetId="19">#REF!</definedName>
    <definedName name="Вес6.6" localSheetId="20">#REF!</definedName>
    <definedName name="Вес6.6" localSheetId="21">#REF!</definedName>
    <definedName name="Вес6.6">#REF!</definedName>
    <definedName name="Вес6.8" localSheetId="0">#REF!</definedName>
    <definedName name="Вес6.8" localSheetId="2">#REF!</definedName>
    <definedName name="Вес6.8" localSheetId="3">#REF!</definedName>
    <definedName name="Вес6.8" localSheetId="4">#REF!</definedName>
    <definedName name="Вес6.8" localSheetId="5">#REF!</definedName>
    <definedName name="Вес6.8" localSheetId="6">#REF!</definedName>
    <definedName name="Вес6.8" localSheetId="7">#REF!</definedName>
    <definedName name="Вес6.8" localSheetId="8">#REF!</definedName>
    <definedName name="Вес6.8" localSheetId="9">#REF!</definedName>
    <definedName name="Вес6.8" localSheetId="10">#REF!</definedName>
    <definedName name="Вес6.8" localSheetId="11">#REF!</definedName>
    <definedName name="Вес6.8" localSheetId="12">#REF!</definedName>
    <definedName name="Вес6.8" localSheetId="13">#REF!</definedName>
    <definedName name="Вес6.8" localSheetId="14">#REF!</definedName>
    <definedName name="Вес6.8" localSheetId="15">#REF!</definedName>
    <definedName name="Вес6.8" localSheetId="16">#REF!</definedName>
    <definedName name="Вес6.8" localSheetId="17">#REF!</definedName>
    <definedName name="Вес6.8" localSheetId="18">#REF!</definedName>
    <definedName name="Вес6.8" localSheetId="19">#REF!</definedName>
    <definedName name="Вес6.8" localSheetId="20">#REF!</definedName>
    <definedName name="Вес6.8" localSheetId="21">#REF!</definedName>
    <definedName name="Вес6.8">#REF!</definedName>
    <definedName name="Вес6.8.">'[2]6. КонтрольАудит'!$A$15</definedName>
    <definedName name="Вес6.9" localSheetId="0">#REF!</definedName>
    <definedName name="Вес6.9" localSheetId="2">#REF!</definedName>
    <definedName name="Вес6.9" localSheetId="3">#REF!</definedName>
    <definedName name="Вес6.9" localSheetId="4">#REF!</definedName>
    <definedName name="Вес6.9" localSheetId="5">#REF!</definedName>
    <definedName name="Вес6.9" localSheetId="6">#REF!</definedName>
    <definedName name="Вес6.9" localSheetId="7">#REF!</definedName>
    <definedName name="Вес6.9" localSheetId="8">#REF!</definedName>
    <definedName name="Вес6.9" localSheetId="9">#REF!</definedName>
    <definedName name="Вес6.9" localSheetId="10">#REF!</definedName>
    <definedName name="Вес6.9" localSheetId="11">#REF!</definedName>
    <definedName name="Вес6.9" localSheetId="12">#REF!</definedName>
    <definedName name="Вес6.9" localSheetId="13">#REF!</definedName>
    <definedName name="Вес6.9" localSheetId="14">#REF!</definedName>
    <definedName name="Вес6.9" localSheetId="15">#REF!</definedName>
    <definedName name="Вес6.9" localSheetId="16">#REF!</definedName>
    <definedName name="Вес6.9" localSheetId="17">#REF!</definedName>
    <definedName name="Вес6.9" localSheetId="18">#REF!</definedName>
    <definedName name="Вес6.9" localSheetId="19">#REF!</definedName>
    <definedName name="Вес6.9" localSheetId="20">#REF!</definedName>
    <definedName name="Вес6.9" localSheetId="21">#REF!</definedName>
    <definedName name="Вес6.9">#REF!</definedName>
    <definedName name="Вес7" localSheetId="0">#REF!</definedName>
    <definedName name="Вес7" localSheetId="2">#REF!</definedName>
    <definedName name="Вес7" localSheetId="3">#REF!</definedName>
    <definedName name="Вес7" localSheetId="4">#REF!</definedName>
    <definedName name="Вес7" localSheetId="5">#REF!</definedName>
    <definedName name="Вес7" localSheetId="6">#REF!</definedName>
    <definedName name="Вес7" localSheetId="7">#REF!</definedName>
    <definedName name="Вес7" localSheetId="8">#REF!</definedName>
    <definedName name="Вес7" localSheetId="9">#REF!</definedName>
    <definedName name="Вес7" localSheetId="10">#REF!</definedName>
    <definedName name="Вес7" localSheetId="11">#REF!</definedName>
    <definedName name="Вес7" localSheetId="12">#REF!</definedName>
    <definedName name="Вес7" localSheetId="13">#REF!</definedName>
    <definedName name="Вес7" localSheetId="14">#REF!</definedName>
    <definedName name="Вес7" localSheetId="15">#REF!</definedName>
    <definedName name="Вес7" localSheetId="16">#REF!</definedName>
    <definedName name="Вес7" localSheetId="17">#REF!</definedName>
    <definedName name="Вес7" localSheetId="18">#REF!</definedName>
    <definedName name="Вес7" localSheetId="19">#REF!</definedName>
    <definedName name="Вес7" localSheetId="20">#REF!</definedName>
    <definedName name="Вес7" localSheetId="21">#REF!</definedName>
    <definedName name="Вес7">#REF!</definedName>
    <definedName name="Вес7.1" localSheetId="0">#REF!</definedName>
    <definedName name="Вес7.1" localSheetId="2">#REF!</definedName>
    <definedName name="Вес7.1" localSheetId="3">#REF!</definedName>
    <definedName name="Вес7.1" localSheetId="4">#REF!</definedName>
    <definedName name="Вес7.1" localSheetId="5">#REF!</definedName>
    <definedName name="Вес7.1" localSheetId="6">#REF!</definedName>
    <definedName name="Вес7.1" localSheetId="7">#REF!</definedName>
    <definedName name="Вес7.1" localSheetId="8">#REF!</definedName>
    <definedName name="Вес7.1" localSheetId="9">#REF!</definedName>
    <definedName name="Вес7.1" localSheetId="10">#REF!</definedName>
    <definedName name="Вес7.1" localSheetId="11">#REF!</definedName>
    <definedName name="Вес7.1" localSheetId="12">#REF!</definedName>
    <definedName name="Вес7.1" localSheetId="13">#REF!</definedName>
    <definedName name="Вес7.1" localSheetId="14">#REF!</definedName>
    <definedName name="Вес7.1" localSheetId="15">#REF!</definedName>
    <definedName name="Вес7.1" localSheetId="16">#REF!</definedName>
    <definedName name="Вес7.1" localSheetId="17">#REF!</definedName>
    <definedName name="Вес7.1" localSheetId="18">#REF!</definedName>
    <definedName name="Вес7.1" localSheetId="19">#REF!</definedName>
    <definedName name="Вес7.1" localSheetId="20">#REF!</definedName>
    <definedName name="Вес7.1" localSheetId="21">#REF!</definedName>
    <definedName name="Вес7.1">#REF!</definedName>
    <definedName name="Вес7.2" localSheetId="0">#REF!</definedName>
    <definedName name="Вес7.2" localSheetId="2">#REF!</definedName>
    <definedName name="Вес7.2" localSheetId="3">#REF!</definedName>
    <definedName name="Вес7.2" localSheetId="4">#REF!</definedName>
    <definedName name="Вес7.2" localSheetId="5">#REF!</definedName>
    <definedName name="Вес7.2" localSheetId="6">#REF!</definedName>
    <definedName name="Вес7.2" localSheetId="7">#REF!</definedName>
    <definedName name="Вес7.2" localSheetId="8">#REF!</definedName>
    <definedName name="Вес7.2" localSheetId="9">#REF!</definedName>
    <definedName name="Вес7.2" localSheetId="10">#REF!</definedName>
    <definedName name="Вес7.2" localSheetId="11">#REF!</definedName>
    <definedName name="Вес7.2" localSheetId="12">#REF!</definedName>
    <definedName name="Вес7.2" localSheetId="13">#REF!</definedName>
    <definedName name="Вес7.2" localSheetId="14">#REF!</definedName>
    <definedName name="Вес7.2" localSheetId="15">#REF!</definedName>
    <definedName name="Вес7.2" localSheetId="16">#REF!</definedName>
    <definedName name="Вес7.2" localSheetId="17">#REF!</definedName>
    <definedName name="Вес7.2" localSheetId="18">#REF!</definedName>
    <definedName name="Вес7.2" localSheetId="19">#REF!</definedName>
    <definedName name="Вес7.2" localSheetId="20">#REF!</definedName>
    <definedName name="Вес7.2" localSheetId="21">#REF!</definedName>
    <definedName name="Вес7.2">#REF!</definedName>
    <definedName name="Вес7.3" localSheetId="0">#REF!</definedName>
    <definedName name="Вес7.3" localSheetId="2">#REF!</definedName>
    <definedName name="Вес7.3" localSheetId="3">#REF!</definedName>
    <definedName name="Вес7.3" localSheetId="4">#REF!</definedName>
    <definedName name="Вес7.3" localSheetId="5">#REF!</definedName>
    <definedName name="Вес7.3" localSheetId="6">#REF!</definedName>
    <definedName name="Вес7.3" localSheetId="7">#REF!</definedName>
    <definedName name="Вес7.3" localSheetId="8">#REF!</definedName>
    <definedName name="Вес7.3" localSheetId="9">#REF!</definedName>
    <definedName name="Вес7.3" localSheetId="10">#REF!</definedName>
    <definedName name="Вес7.3" localSheetId="11">#REF!</definedName>
    <definedName name="Вес7.3" localSheetId="12">#REF!</definedName>
    <definedName name="Вес7.3" localSheetId="13">#REF!</definedName>
    <definedName name="Вес7.3" localSheetId="14">#REF!</definedName>
    <definedName name="Вес7.3" localSheetId="15">#REF!</definedName>
    <definedName name="Вес7.3" localSheetId="16">#REF!</definedName>
    <definedName name="Вес7.3" localSheetId="17">#REF!</definedName>
    <definedName name="Вес7.3" localSheetId="18">#REF!</definedName>
    <definedName name="Вес7.3" localSheetId="19">#REF!</definedName>
    <definedName name="Вес7.3" localSheetId="20">#REF!</definedName>
    <definedName name="Вес7.3" localSheetId="21">#REF!</definedName>
    <definedName name="Вес7.3">#REF!</definedName>
    <definedName name="Вес7.4" localSheetId="0">#REF!</definedName>
    <definedName name="Вес7.4" localSheetId="2">#REF!</definedName>
    <definedName name="Вес7.4" localSheetId="3">#REF!</definedName>
    <definedName name="Вес7.4" localSheetId="4">#REF!</definedName>
    <definedName name="Вес7.4" localSheetId="5">#REF!</definedName>
    <definedName name="Вес7.4" localSheetId="6">#REF!</definedName>
    <definedName name="Вес7.4" localSheetId="7">#REF!</definedName>
    <definedName name="Вес7.4" localSheetId="8">#REF!</definedName>
    <definedName name="Вес7.4" localSheetId="9">#REF!</definedName>
    <definedName name="Вес7.4" localSheetId="10">#REF!</definedName>
    <definedName name="Вес7.4" localSheetId="11">#REF!</definedName>
    <definedName name="Вес7.4" localSheetId="12">#REF!</definedName>
    <definedName name="Вес7.4" localSheetId="13">#REF!</definedName>
    <definedName name="Вес7.4" localSheetId="14">#REF!</definedName>
    <definedName name="Вес7.4" localSheetId="15">#REF!</definedName>
    <definedName name="Вес7.4" localSheetId="16">#REF!</definedName>
    <definedName name="Вес7.4" localSheetId="17">#REF!</definedName>
    <definedName name="Вес7.4" localSheetId="18">#REF!</definedName>
    <definedName name="Вес7.4" localSheetId="19">#REF!</definedName>
    <definedName name="Вес7.4" localSheetId="20">#REF!</definedName>
    <definedName name="Вес7.4" localSheetId="21">#REF!</definedName>
    <definedName name="Вес7.4">#REF!</definedName>
    <definedName name="Вес7.5" localSheetId="0">#REF!</definedName>
    <definedName name="Вес7.5" localSheetId="2">#REF!</definedName>
    <definedName name="Вес7.5" localSheetId="3">#REF!</definedName>
    <definedName name="Вес7.5" localSheetId="4">#REF!</definedName>
    <definedName name="Вес7.5" localSheetId="5">#REF!</definedName>
    <definedName name="Вес7.5" localSheetId="6">#REF!</definedName>
    <definedName name="Вес7.5" localSheetId="7">#REF!</definedName>
    <definedName name="Вес7.5" localSheetId="8">#REF!</definedName>
    <definedName name="Вес7.5" localSheetId="9">#REF!</definedName>
    <definedName name="Вес7.5" localSheetId="10">#REF!</definedName>
    <definedName name="Вес7.5" localSheetId="11">#REF!</definedName>
    <definedName name="Вес7.5" localSheetId="12">#REF!</definedName>
    <definedName name="Вес7.5" localSheetId="13">#REF!</definedName>
    <definedName name="Вес7.5" localSheetId="14">#REF!</definedName>
    <definedName name="Вес7.5" localSheetId="15">#REF!</definedName>
    <definedName name="Вес7.5" localSheetId="16">#REF!</definedName>
    <definedName name="Вес7.5" localSheetId="17">#REF!</definedName>
    <definedName name="Вес7.5" localSheetId="18">#REF!</definedName>
    <definedName name="Вес7.5" localSheetId="19">#REF!</definedName>
    <definedName name="Вес7.5" localSheetId="20">#REF!</definedName>
    <definedName name="Вес7.5" localSheetId="21">#REF!</definedName>
    <definedName name="Вес7.5">#REF!</definedName>
    <definedName name="Вес8.1" localSheetId="0">#REF!</definedName>
    <definedName name="Вес8.1" localSheetId="2">#REF!</definedName>
    <definedName name="Вес8.1" localSheetId="3">#REF!</definedName>
    <definedName name="Вес8.1" localSheetId="4">#REF!</definedName>
    <definedName name="Вес8.1" localSheetId="5">#REF!</definedName>
    <definedName name="Вес8.1" localSheetId="6">#REF!</definedName>
    <definedName name="Вес8.1" localSheetId="7">#REF!</definedName>
    <definedName name="Вес8.1" localSheetId="8">#REF!</definedName>
    <definedName name="Вес8.1" localSheetId="9">#REF!</definedName>
    <definedName name="Вес8.1" localSheetId="10">#REF!</definedName>
    <definedName name="Вес8.1" localSheetId="11">#REF!</definedName>
    <definedName name="Вес8.1" localSheetId="12">#REF!</definedName>
    <definedName name="Вес8.1" localSheetId="13">#REF!</definedName>
    <definedName name="Вес8.1" localSheetId="14">#REF!</definedName>
    <definedName name="Вес8.1" localSheetId="15">#REF!</definedName>
    <definedName name="Вес8.1" localSheetId="16">#REF!</definedName>
    <definedName name="Вес8.1" localSheetId="17">#REF!</definedName>
    <definedName name="Вес8.1" localSheetId="18">#REF!</definedName>
    <definedName name="Вес8.1" localSheetId="19">#REF!</definedName>
    <definedName name="Вес8.1" localSheetId="20">#REF!</definedName>
    <definedName name="Вес8.1" localSheetId="21">#REF!</definedName>
    <definedName name="Вес8.1">#REF!</definedName>
    <definedName name="Криста_Мера_10_0" localSheetId="5">'2.3'!$H$8:$H$24</definedName>
    <definedName name="Криста_Мера_10_0" localSheetId="7">'3.2'!$F$8:$F$24</definedName>
    <definedName name="Криста_Мера_10_0" localSheetId="8">'3.3'!$H$7:$H$23</definedName>
    <definedName name="Криста_Мера_10_0" localSheetId="9">'3.4'!$H$8:$H$24</definedName>
    <definedName name="Криста_Мера_10_0" localSheetId="10">'3.5'!$F$7:$F$23</definedName>
    <definedName name="Криста_Мера_10_0" localSheetId="16">'4.3'!$H$8:$H$24</definedName>
    <definedName name="Криста_Мера_11_0" localSheetId="5">'2.3'!$J$8:$J$24</definedName>
    <definedName name="Криста_Мера_11_0" localSheetId="7">'3.2'!$G$8:$G$24</definedName>
    <definedName name="Криста_Мера_11_0" localSheetId="9">'3.4'!$J$8:$J$24</definedName>
    <definedName name="Криста_Мера_12_0" localSheetId="5">'2.3'!$E$8:$E$24</definedName>
    <definedName name="Криста_Мера_12_0" localSheetId="7">'3.2'!$H$8:$H$24</definedName>
    <definedName name="Криста_Мера_12_0" localSheetId="9">'3.4'!$E$8:$E$24</definedName>
    <definedName name="Криста_Мера_13_0" localSheetId="5">'2.3'!$G$8:$G$24</definedName>
    <definedName name="Криста_Мера_13_0" localSheetId="7">'3.2'!$I$8:$I$24</definedName>
    <definedName name="Криста_Мера_13_0" localSheetId="9">'3.4'!$G$8:$G$24</definedName>
    <definedName name="Криста_Мера_14_0" localSheetId="5">'2.3'!$I$8:$I$24</definedName>
    <definedName name="Криста_Мера_14_0" localSheetId="7">'3.2'!$J$8:$J$24</definedName>
    <definedName name="Криста_Мера_14_0" localSheetId="9">'3.4'!$I$8:$I$24</definedName>
    <definedName name="Криста_Мера_15_0" localSheetId="5">'2.3'!$K$8:$K$24</definedName>
    <definedName name="Криста_Мера_15_0" localSheetId="7">'3.2'!$K$8:$K$24</definedName>
    <definedName name="Криста_Мера_15_0" localSheetId="9">'3.4'!$K$8:$K$24</definedName>
    <definedName name="Криста_Мера_16_0" localSheetId="7">'3.2'!$L$8:$L$24</definedName>
    <definedName name="Криста_Мера_17_0" localSheetId="7">'3.2'!$M$8:$M$24</definedName>
    <definedName name="Криста_Мера_18_0" localSheetId="7">'3.2'!$N$8:$N$24</definedName>
    <definedName name="Криста_Мера_19_0" localSheetId="7">'3.2'!$O$8:$O$24</definedName>
    <definedName name="Криста_Мера_20_0" localSheetId="7">'3.2'!$P$8:$P$24</definedName>
    <definedName name="Криста_Мера_21_0" localSheetId="7">'3.2'!$Q$8:$Q$24</definedName>
    <definedName name="Криста_Мера_22_0" localSheetId="7">'3.2'!$R$8:$R$24</definedName>
    <definedName name="Криста_Мера_23_0" localSheetId="7">'3.2'!$S$8:$S$24</definedName>
    <definedName name="Криста_Мера_24_0" localSheetId="7">'3.2'!$T$8:$T$24</definedName>
    <definedName name="Криста_Мера_25_0" localSheetId="7">'3.2'!$U$8:$U$24</definedName>
    <definedName name="Криста_Мера_26_0" localSheetId="7">'3.2'!$V$8:$V$24</definedName>
    <definedName name="Криста_Мера_27_0" localSheetId="7">'3.2'!$W$8:$W$24</definedName>
    <definedName name="Криста_Мера_28_0" localSheetId="7">'3.2'!$X$8:$X$24</definedName>
    <definedName name="Криста_Мера_29_0" localSheetId="7">'3.2'!$Y$8:$Y$24</definedName>
    <definedName name="Криста_Мера_30_0" localSheetId="7">'3.2'!$Z$8:$Z$24</definedName>
    <definedName name="Криста_Мера_31_0" localSheetId="7">'3.2'!$AA$8:$AA$24</definedName>
    <definedName name="Криста_Мера_7_0" localSheetId="3">'2.1'!$D$6:$D$22</definedName>
    <definedName name="Криста_Мера_7_0" localSheetId="4">'2.2'!$D$7:$D$23</definedName>
    <definedName name="Криста_Мера_7_0" localSheetId="5">'2.3'!$D$8:$D$24</definedName>
    <definedName name="Криста_Мера_7_0" localSheetId="6">'3.1'!$D$6:$D$22</definedName>
    <definedName name="Криста_Мера_7_0" localSheetId="7">'3.2'!$D$8:$D$24</definedName>
    <definedName name="Криста_Мера_7_0" localSheetId="8">'3.3'!$D$7:$D$23</definedName>
    <definedName name="Криста_Мера_7_0" localSheetId="9">'3.4'!$D$8:$D$24</definedName>
    <definedName name="Криста_Мера_7_0" localSheetId="10">'3.5'!$D$7:$D$23</definedName>
    <definedName name="Криста_Мера_7_0" localSheetId="11">'3.6'!$D$6:$D$22</definedName>
    <definedName name="Криста_Мера_7_0" localSheetId="12">'3.7'!$D$7:$D$23</definedName>
    <definedName name="Криста_Мера_7_0" localSheetId="13">'3.8'!$D$7:$D$23</definedName>
    <definedName name="Криста_Мера_7_0" localSheetId="16">'4.3'!$D$8:$D$24</definedName>
    <definedName name="Криста_Мера_7_0" localSheetId="17">'4.4'!$D$6:$D$22</definedName>
    <definedName name="Криста_Мера_8_0" localSheetId="3">'2.1'!$E$6:$E$22</definedName>
    <definedName name="Криста_Мера_8_0" localSheetId="5">'2.3'!$M$8:$M$24</definedName>
    <definedName name="Криста_Мера_8_0" localSheetId="6">'3.1'!$E$6:$E$22</definedName>
    <definedName name="Криста_Мера_8_0" localSheetId="8">'3.3'!$G$7:$G$23</definedName>
    <definedName name="Криста_Мера_8_0" localSheetId="9">'3.4'!$M$8:$M$24</definedName>
    <definedName name="Криста_Мера_8_0" localSheetId="11">'3.6'!$F$6:$F$22</definedName>
    <definedName name="Криста_Мера_8_0" localSheetId="12">'3.7'!$F$7:$F$23</definedName>
    <definedName name="Криста_Мера_8_0" localSheetId="13">'3.8'!$F$7:$F$23</definedName>
    <definedName name="Криста_Мера_8_0" localSheetId="16">'4.3'!$G$8:$G$24</definedName>
    <definedName name="Криста_Мера_8_0" localSheetId="17">'4.4'!$F$6:$F$22</definedName>
    <definedName name="Криста_Мера_9_0" localSheetId="4">'2.2'!$E$7:$E$23</definedName>
    <definedName name="Криста_Мера_9_0" localSheetId="5">'2.3'!$F$8:$F$24</definedName>
    <definedName name="Криста_Мера_9_0" localSheetId="7">'3.2'!$E$8:$E$24</definedName>
    <definedName name="Криста_Мера_9_0" localSheetId="8">'3.3'!$E$7:$E$23</definedName>
    <definedName name="Криста_Мера_9_0" localSheetId="9">'3.4'!$F$8:$F$24</definedName>
    <definedName name="Криста_Мера_9_0" localSheetId="10">'3.5'!$E$7:$E$23</definedName>
    <definedName name="Криста_Мера_9_0" localSheetId="16">'4.3'!$E$8:$E$24</definedName>
    <definedName name="Криста_Результат_2_0" localSheetId="0">'1.1'!$C$6:$C$22</definedName>
    <definedName name="Криста_Результат_2_0" localSheetId="1">'1.2'!$C$7:$C$23</definedName>
    <definedName name="Криста_Результат_2_0" localSheetId="2">'1.3'!$C$7:$C$23</definedName>
    <definedName name="Криста_Результат_2_0" localSheetId="3">'2.1'!$C$6:$C$22</definedName>
    <definedName name="Криста_Результат_2_0" localSheetId="4">'2.2'!$C$7:$C$23</definedName>
    <definedName name="Криста_Результат_2_0" localSheetId="5">'2.3'!$C$8:$C$24</definedName>
    <definedName name="Криста_Результат_2_0" localSheetId="6">'3.1'!$C$6:$C$22</definedName>
    <definedName name="Криста_Результат_2_0" localSheetId="7">'3.2'!$C$8:$C$24</definedName>
    <definedName name="Криста_Результат_2_0" localSheetId="8">'3.3'!$C$7:$C$23</definedName>
    <definedName name="Криста_Результат_2_0" localSheetId="9">'3.4'!$C$8:$C$24</definedName>
    <definedName name="Криста_Результат_2_0" localSheetId="10">'3.5'!$C$7:$C$23</definedName>
    <definedName name="Криста_Результат_2_0" localSheetId="11">'3.6'!$C$6:$C$22</definedName>
    <definedName name="Криста_Результат_2_0" localSheetId="12">'3.7'!$C$7:$C$23</definedName>
    <definedName name="Криста_Результат_2_0" localSheetId="13">'3.8'!$C$7:$C$23</definedName>
    <definedName name="Криста_Результат_2_0" localSheetId="14">'4.1'!$C$6:$C$22</definedName>
    <definedName name="Криста_Результат_2_0" localSheetId="15">'4.2'!$C$7:$C$23</definedName>
    <definedName name="Криста_Результат_2_0" localSheetId="16">'4.3'!$C$8:$C$24</definedName>
    <definedName name="Криста_Результат_2_0" localSheetId="17">'4.4'!$C$6:$C$22</definedName>
    <definedName name="Криста_Результат_2_0" localSheetId="18">'5.1'!$C$6:$C$22</definedName>
    <definedName name="Криста_Результат_2_0" localSheetId="19">'5.2'!$C$6:$C$22</definedName>
    <definedName name="Криста_Результат_2_0" localSheetId="20">'5.3'!$C$6:$C$22</definedName>
    <definedName name="Криста_Результат_2_0" localSheetId="21">'5.4'!$C$6:$C$22</definedName>
    <definedName name="Криста_Результат_3_0" localSheetId="0">'1.1'!$E$6:$E$22</definedName>
    <definedName name="Криста_Результат_3_0" localSheetId="1">'1.2'!$H$7:$H$23</definedName>
    <definedName name="Криста_Результат_3_0" localSheetId="2">'1.3'!$H$7:$H$23</definedName>
    <definedName name="Криста_Результат_3_0" localSheetId="3">'2.1'!$F$6:$F$22</definedName>
    <definedName name="Криста_Результат_3_0" localSheetId="4">'2.2'!$H$7:$H$23</definedName>
    <definedName name="Криста_Результат_3_0" localSheetId="5">'2.3'!$N$8:$N$24</definedName>
    <definedName name="Криста_Результат_3_0" localSheetId="6">'3.1'!$F$6:$F$22</definedName>
    <definedName name="Криста_Результат_3_0" localSheetId="7">'3.2'!$AN$8:$AN$24</definedName>
    <definedName name="Криста_Результат_3_0" localSheetId="8">'3.3'!$J$7:$J$23</definedName>
    <definedName name="Криста_Результат_3_0" localSheetId="9">'3.4'!$N$8:$N$24</definedName>
    <definedName name="Криста_Результат_3_0" localSheetId="10">'3.5'!$H$7:$H$23</definedName>
    <definedName name="Криста_Результат_3_0" localSheetId="11">'3.6'!$H$6:$H$22</definedName>
    <definedName name="Криста_Результат_3_0" localSheetId="12">'3.7'!$H$7:$H$23</definedName>
    <definedName name="Криста_Результат_3_0" localSheetId="13">'3.8'!$H$7:$H$23</definedName>
    <definedName name="Криста_Результат_3_0" localSheetId="14">'4.1'!$E$6:$E$22</definedName>
    <definedName name="Криста_Результат_3_0" localSheetId="15">'4.2'!$E$7:$E$23</definedName>
    <definedName name="Криста_Результат_3_0" localSheetId="16">'4.3'!$K$8:$K$24</definedName>
    <definedName name="Криста_Результат_3_0" localSheetId="17">'4.4'!$H$6:$H$22</definedName>
    <definedName name="Криста_Результат_3_0" localSheetId="18">'5.1'!$H$6:$H$22</definedName>
    <definedName name="Криста_Результат_3_0" localSheetId="19">'5.2'!$F$6:$F$22</definedName>
    <definedName name="Криста_Результат_3_0" localSheetId="20">'5.3'!$F$6:$F$22</definedName>
    <definedName name="Криста_Результат_3_0" localSheetId="21">'5.4'!$F$6:$F$22</definedName>
    <definedName name="Криста_Результат_4_0" localSheetId="0">'1.1'!$F$6:$F$22</definedName>
    <definedName name="Криста_Результат_4_0" localSheetId="1">'1.2'!$I$7:$I$23</definedName>
    <definedName name="Криста_Результат_4_0" localSheetId="2">'1.3'!$I$7:$I$23</definedName>
    <definedName name="Криста_Результат_4_0" localSheetId="3">'2.1'!$G$6:$G$22</definedName>
    <definedName name="Криста_Результат_4_0" localSheetId="4">'2.2'!$I$7:$I$23</definedName>
    <definedName name="Криста_Результат_4_0" localSheetId="5">'2.3'!$O$8:$O$24</definedName>
    <definedName name="Криста_Результат_4_0" localSheetId="6">'3.1'!$G$6:$G$22</definedName>
    <definedName name="Криста_Результат_4_0" localSheetId="7">'3.2'!$AO$8:$AO$24</definedName>
    <definedName name="Криста_Результат_4_0" localSheetId="8">'3.3'!$K$7:$K$23</definedName>
    <definedName name="Криста_Результат_4_0" localSheetId="9">'3.4'!$O$8:$O$24</definedName>
    <definedName name="Криста_Результат_4_0" localSheetId="10">'3.5'!$I$7:$I$23</definedName>
    <definedName name="Криста_Результат_4_0" localSheetId="11">'3.6'!$I$6:$I$22</definedName>
    <definedName name="Криста_Результат_4_0" localSheetId="12">'3.7'!$I$7:$I$23</definedName>
    <definedName name="Криста_Результат_4_0" localSheetId="13">'3.8'!$I$7:$I$23</definedName>
    <definedName name="Криста_Результат_4_0" localSheetId="14">'4.1'!$F$6:$F$22</definedName>
    <definedName name="Криста_Результат_4_0" localSheetId="15">'4.2'!$F$7:$F$23</definedName>
    <definedName name="Криста_Результат_4_0" localSheetId="16">'4.3'!$L$8:$L$24</definedName>
    <definedName name="Криста_Результат_4_0" localSheetId="17">'4.4'!$I$6:$I$22</definedName>
    <definedName name="Криста_Результат_4_0" localSheetId="18">'5.1'!$I$6:$I$22</definedName>
    <definedName name="Криста_Результат_4_0" localSheetId="19">'5.2'!$G$6:$G$22</definedName>
    <definedName name="Криста_Результат_4_0" localSheetId="20">'5.3'!$G$6:$G$22</definedName>
    <definedName name="Криста_Результат_4_0" localSheetId="21">'5.4'!$G$6:$G$22</definedName>
    <definedName name="Криста_Свободный_10_0" localSheetId="7">'3.2'!$AD$8:$AD$24</definedName>
    <definedName name="Криста_Свободный_10_0" localSheetId="16">'4.3'!$F$8:$F$24</definedName>
    <definedName name="Криста_Свободный_11_0" localSheetId="7">'3.2'!$AE$8:$AE$24</definedName>
    <definedName name="Криста_Свободный_11_0" localSheetId="16">'4.3'!$I$8:$I$24</definedName>
    <definedName name="Криста_Свободный_12_0" localSheetId="7">'3.2'!$AF$8:$AF$24</definedName>
    <definedName name="Криста_Свободный_13_0" localSheetId="7">'3.2'!$AG$8:$AG$24</definedName>
    <definedName name="Криста_Свободный_14_0" localSheetId="7">'3.2'!$AH$8:$AH$24</definedName>
    <definedName name="Криста_Свободный_15_0" localSheetId="7">'3.2'!$AI$8:$AI$24</definedName>
    <definedName name="Криста_Свободный_16_0" localSheetId="7">'3.2'!$AJ$8:$AJ$24</definedName>
    <definedName name="Криста_Свободный_17_0" localSheetId="7">'3.2'!$AK$8:$AK$24</definedName>
    <definedName name="Криста_Свободный_18_0" localSheetId="7">'3.2'!$AL$8:$AL$24</definedName>
    <definedName name="Криста_Свободный_19_0" localSheetId="7">'3.2'!$AM$8:$AM$24</definedName>
    <definedName name="Криста_Свободный_4_0" localSheetId="0">'1.1'!$D$6:$D$22</definedName>
    <definedName name="Криста_Свободный_4_0" localSheetId="1">'1.2'!$D$7:$D$23</definedName>
    <definedName name="Криста_Свободный_4_0" localSheetId="2">'1.3'!$D$7:$D$23</definedName>
    <definedName name="Криста_Свободный_4_0" localSheetId="11">'3.6'!$E$6:$E$22</definedName>
    <definedName name="Криста_Свободный_4_0" localSheetId="12">'3.7'!$E$7:$E$23</definedName>
    <definedName name="Криста_Свободный_4_0" localSheetId="14">'4.1'!$D$6:$D$22</definedName>
    <definedName name="Криста_Свободный_4_0" localSheetId="15">'4.2'!$D$7:$D$23</definedName>
    <definedName name="Криста_Свободный_4_0" localSheetId="18">'5.1'!$D$6:$D$22</definedName>
    <definedName name="Криста_Свободный_4_0" localSheetId="19">'5.2'!$D$6:$D$22</definedName>
    <definedName name="Криста_Свободный_4_0" localSheetId="20">'5.3'!$D$6:$D$22</definedName>
    <definedName name="Криста_Свободный_4_0" localSheetId="21">'5.4'!$D$6:$D$22</definedName>
    <definedName name="Криста_Свободный_5_0" localSheetId="1">'1.2'!$E$7:$E$23</definedName>
    <definedName name="Криста_Свободный_5_0" localSheetId="2">'1.3'!$E$7:$E$23</definedName>
    <definedName name="Криста_Свободный_5_0" localSheetId="11">'3.6'!$G$6:$G$22</definedName>
    <definedName name="Криста_Свободный_5_0" localSheetId="12">'3.7'!$G$7:$G$23</definedName>
    <definedName name="Криста_Свободный_5_0" localSheetId="18">'5.1'!$E$6:$E$22</definedName>
    <definedName name="Криста_Свободный_5_0" localSheetId="19">'5.2'!$E$6:$E$22</definedName>
    <definedName name="Криста_Свободный_5_0" localSheetId="20">'5.3'!$E$6:$E$22</definedName>
    <definedName name="Криста_Свободный_5_0" localSheetId="21">'5.4'!$E$6:$E$22</definedName>
    <definedName name="Криста_Свободный_6_0" localSheetId="1">'1.2'!$F$7:$F$23</definedName>
    <definedName name="Криста_Свободный_6_0" localSheetId="2">'1.3'!$F$7:$F$23</definedName>
    <definedName name="Криста_Свободный_6_0" localSheetId="18">'5.1'!$F$6:$F$22</definedName>
    <definedName name="Криста_Свободный_7_0" localSheetId="1">'1.2'!$G$7:$G$23</definedName>
    <definedName name="Криста_Свободный_7_0" localSheetId="2">'1.3'!$G$7:$G$23</definedName>
    <definedName name="Криста_Свободный_7_0" localSheetId="18">'5.1'!$G$6:$G$22</definedName>
    <definedName name="Криста_Свободный_8_0" localSheetId="4">'2.2'!$G$7:$G$23</definedName>
    <definedName name="Криста_Свободный_8_0" localSheetId="5">'2.3'!$L$8:$L$24</definedName>
    <definedName name="Криста_Свободный_8_0" localSheetId="7">'3.2'!$AB$8:$AB$24</definedName>
    <definedName name="Криста_Свободный_8_0" localSheetId="8">'3.3'!$F$7:$F$23</definedName>
    <definedName name="Криста_Свободный_8_0" localSheetId="9">'3.4'!$L$8:$L$24</definedName>
    <definedName name="Криста_Свободный_8_0" localSheetId="10">'3.5'!$G$7:$G$23</definedName>
    <definedName name="Криста_Свободный_8_0" localSheetId="13">'3.8'!$E$7:$E$23</definedName>
    <definedName name="Криста_Свободный_8_0" localSheetId="16">'4.3'!$J$8:$J$24</definedName>
    <definedName name="Криста_Свободный_8_0" localSheetId="17">'4.4'!$E$6:$E$22</definedName>
    <definedName name="Криста_Свободный_9_0" localSheetId="4">'2.2'!$F$7:$F$23</definedName>
    <definedName name="Криста_Свободный_9_0" localSheetId="7">'3.2'!$AC$8:$AC$24</definedName>
    <definedName name="Криста_Свободный_9_0" localSheetId="8">'3.3'!$I$7:$I$23</definedName>
    <definedName name="Криста_Свободный_9_0" localSheetId="13">'3.8'!$G$7:$G$23</definedName>
    <definedName name="Криста_Свободный_9_0" localSheetId="17">'4.4'!$G$6:$G$22</definedName>
    <definedName name="Криста_Таблица" localSheetId="0">'1.1'!$A$5:$F$22</definedName>
    <definedName name="Криста_Таблица" localSheetId="1">'1.2'!$A$6:$I$23</definedName>
    <definedName name="Криста_Таблица" localSheetId="2">'1.3'!$A$6:$I$23</definedName>
    <definedName name="Криста_Таблица" localSheetId="3">'2.1'!$A$5:$G$22</definedName>
    <definedName name="Криста_Таблица" localSheetId="4">'2.2'!$A$6:$I$23</definedName>
    <definedName name="Криста_Таблица" localSheetId="5">'2.3'!$A$7:$O$24</definedName>
    <definedName name="Криста_Таблица" localSheetId="6">'3.1'!$A$5:$G$22</definedName>
    <definedName name="Криста_Таблица" localSheetId="7">'3.2'!$A$7:$AO$24</definedName>
    <definedName name="Криста_Таблица" localSheetId="8">'3.3'!$A$6:$K$23</definedName>
    <definedName name="Криста_Таблица" localSheetId="9">'3.4'!$A$7:$O$24</definedName>
    <definedName name="Криста_Таблица" localSheetId="10">'3.5'!$A$6:$I$23</definedName>
    <definedName name="Криста_Таблица" localSheetId="11">'3.6'!$A$5:$I$22</definedName>
    <definedName name="Криста_Таблица" localSheetId="12">'3.7'!$A$6:$I$23</definedName>
    <definedName name="Криста_Таблица" localSheetId="13">'3.8'!$A$6:$I$23</definedName>
    <definedName name="Криста_Таблица" localSheetId="14">'4.1'!$A$5:$F$22</definedName>
    <definedName name="Криста_Таблица" localSheetId="15">'4.2'!$A$6:$F$23</definedName>
    <definedName name="Криста_Таблица" localSheetId="16">'4.3'!$A$7:$L$24</definedName>
    <definedName name="Криста_Таблица" localSheetId="17">'4.4'!$A$5:$I$22</definedName>
    <definedName name="Криста_Таблица" localSheetId="18">'5.1'!$A$5:$I$22</definedName>
    <definedName name="Криста_Таблица" localSheetId="19">'5.2'!$A$5:$G$22</definedName>
    <definedName name="Криста_Таблица" localSheetId="20">'5.3'!$A$5:$G$22</definedName>
    <definedName name="Криста_Таблица" localSheetId="21">'5.4'!$A$5:$G$22</definedName>
    <definedName name="лопдш" localSheetId="0" hidden="1">'1.1'!#REF!</definedName>
    <definedName name="лопдш" localSheetId="1" hidden="1">'1.2'!#REF!</definedName>
    <definedName name="лопдш" localSheetId="2" hidden="1">'1.3'!#REF!</definedName>
    <definedName name="лопдш" localSheetId="3" hidden="1">'2.1'!#REF!</definedName>
    <definedName name="лопдш" localSheetId="4" hidden="1">'2.2'!#REF!</definedName>
    <definedName name="лопдш" localSheetId="5" hidden="1">'2.3'!#REF!</definedName>
    <definedName name="лопдш" localSheetId="6" hidden="1">'3.1'!#REF!</definedName>
    <definedName name="лопдш" localSheetId="7" hidden="1">'3.2'!#REF!</definedName>
    <definedName name="лопдш" localSheetId="8" hidden="1">'3.3'!#REF!</definedName>
    <definedName name="лопдш" localSheetId="9" hidden="1">'3.4'!#REF!</definedName>
    <definedName name="лопдш" localSheetId="10" hidden="1">'3.5'!#REF!</definedName>
    <definedName name="лопдш" localSheetId="11" hidden="1">'3.6'!#REF!</definedName>
    <definedName name="лопдш" localSheetId="12" hidden="1">'3.7'!#REF!</definedName>
    <definedName name="лопдш" localSheetId="13" hidden="1">'3.8'!#REF!</definedName>
    <definedName name="лопдш" localSheetId="14" hidden="1">'4.1'!#REF!</definedName>
    <definedName name="лопдш" localSheetId="15" hidden="1">'4.2'!#REF!</definedName>
    <definedName name="лопдш" localSheetId="16" hidden="1">'4.3'!#REF!</definedName>
    <definedName name="лопдш" localSheetId="17" hidden="1">'4.4'!#REF!</definedName>
    <definedName name="лопдш" localSheetId="18" hidden="1">'5.1'!#REF!</definedName>
    <definedName name="лопдш" localSheetId="19" hidden="1">'5.2'!#REF!</definedName>
    <definedName name="лопдш" localSheetId="20" hidden="1">'5.3'!#REF!</definedName>
    <definedName name="лопдш" localSheetId="21" hidden="1">'5.4'!#REF!</definedName>
    <definedName name="ОбластьИмпорта" localSheetId="0">'1.1'!$C$6:$F$21</definedName>
    <definedName name="ОбластьИмпорта" localSheetId="1">'1.2'!$C$7:$I$22</definedName>
    <definedName name="ОбластьИмпорта" localSheetId="2">'1.3'!$C$7:$I$22</definedName>
    <definedName name="ОбластьИмпорта" localSheetId="3">'2.1'!$C$6:$G$21</definedName>
    <definedName name="ОбластьИмпорта" localSheetId="4">'2.2'!$C$7:$I$22</definedName>
    <definedName name="ОбластьИмпорта" localSheetId="5">'2.3'!$C$8:$O$23</definedName>
    <definedName name="ОбластьИмпорта" localSheetId="6">'3.1'!$C$6:$G$21</definedName>
    <definedName name="ОбластьИмпорта" localSheetId="7">'3.2'!$C$8:$AO$23</definedName>
    <definedName name="ОбластьИмпорта" localSheetId="8">'3.3'!$C$7:$K$22</definedName>
    <definedName name="ОбластьИмпорта" localSheetId="9">'3.4'!$C$8:$O$23</definedName>
    <definedName name="ОбластьИмпорта" localSheetId="10">'3.5'!$C$7:$I$22</definedName>
    <definedName name="ОбластьИмпорта" localSheetId="11">'3.6'!$C$6:$I$21</definedName>
    <definedName name="ОбластьИмпорта" localSheetId="12">'3.7'!$C$7:$I$22</definedName>
    <definedName name="ОбластьИмпорта" localSheetId="13">'3.8'!$C$7:$I$22</definedName>
    <definedName name="ОбластьИмпорта" localSheetId="14">'4.1'!$C$6:$F$21</definedName>
    <definedName name="ОбластьИмпорта" localSheetId="15">'4.2'!$C$7:$F$22</definedName>
    <definedName name="ОбластьИмпорта" localSheetId="16">'4.3'!$C$8:$L$23</definedName>
    <definedName name="ОбластьИмпорта" localSheetId="17">'4.4'!$C$6:$I$21</definedName>
    <definedName name="ОбластьИмпорта" localSheetId="18">'5.1'!$C$6:$I$21</definedName>
    <definedName name="ОбластьИмпорта" localSheetId="19">'5.2'!$C$6:$G$21</definedName>
    <definedName name="ОбластьИмпорта" localSheetId="20">'5.3'!$C$6:$G$21</definedName>
    <definedName name="ОбластьИмпорта" localSheetId="21">'5.4'!$C$6:$G$21</definedName>
    <definedName name="Р_1.3" localSheetId="0">#REF!</definedName>
    <definedName name="Р_1.3" localSheetId="2">#REF!</definedName>
    <definedName name="Р_1.3" localSheetId="3">#REF!</definedName>
    <definedName name="Р_1.3" localSheetId="4">#REF!</definedName>
    <definedName name="Р_1.3" localSheetId="5">#REF!</definedName>
    <definedName name="Р_1.3" localSheetId="6">#REF!</definedName>
    <definedName name="Р_1.3" localSheetId="7">#REF!</definedName>
    <definedName name="Р_1.3" localSheetId="8">#REF!</definedName>
    <definedName name="Р_1.3" localSheetId="9">#REF!</definedName>
    <definedName name="Р_1.3" localSheetId="10">#REF!</definedName>
    <definedName name="Р_1.3" localSheetId="11">#REF!</definedName>
    <definedName name="Р_1.3" localSheetId="12">#REF!</definedName>
    <definedName name="Р_1.3" localSheetId="13">#REF!</definedName>
    <definedName name="Р_1.3" localSheetId="14">#REF!</definedName>
    <definedName name="Р_1.3" localSheetId="15">#REF!</definedName>
    <definedName name="Р_1.3" localSheetId="16">#REF!</definedName>
    <definedName name="Р_1.3" localSheetId="17">#REF!</definedName>
    <definedName name="Р_1.3" localSheetId="18">#REF!</definedName>
    <definedName name="Р_1.3" localSheetId="19">#REF!</definedName>
    <definedName name="Р_1.3" localSheetId="20">#REF!</definedName>
    <definedName name="Р_1.3" localSheetId="21">#REF!</definedName>
    <definedName name="Р_1.3">#REF!</definedName>
    <definedName name="Р_1.5" localSheetId="0">#REF!</definedName>
    <definedName name="Р_1.5" localSheetId="2">#REF!</definedName>
    <definedName name="Р_1.5" localSheetId="3">#REF!</definedName>
    <definedName name="Р_1.5" localSheetId="4">#REF!</definedName>
    <definedName name="Р_1.5" localSheetId="5">#REF!</definedName>
    <definedName name="Р_1.5" localSheetId="6">#REF!</definedName>
    <definedName name="Р_1.5" localSheetId="7">#REF!</definedName>
    <definedName name="Р_1.5" localSheetId="8">#REF!</definedName>
    <definedName name="Р_1.5" localSheetId="9">#REF!</definedName>
    <definedName name="Р_1.5" localSheetId="10">#REF!</definedName>
    <definedName name="Р_1.5" localSheetId="11">#REF!</definedName>
    <definedName name="Р_1.5" localSheetId="12">#REF!</definedName>
    <definedName name="Р_1.5" localSheetId="13">#REF!</definedName>
    <definedName name="Р_1.5" localSheetId="14">#REF!</definedName>
    <definedName name="Р_1.5" localSheetId="15">#REF!</definedName>
    <definedName name="Р_1.5" localSheetId="16">#REF!</definedName>
    <definedName name="Р_1.5" localSheetId="17">#REF!</definedName>
    <definedName name="Р_1.5" localSheetId="18">#REF!</definedName>
    <definedName name="Р_1.5" localSheetId="19">#REF!</definedName>
    <definedName name="Р_1.5" localSheetId="20">#REF!</definedName>
    <definedName name="Р_1.5" localSheetId="21">#REF!</definedName>
    <definedName name="Р_1.5">#REF!</definedName>
    <definedName name="Р_2.3" localSheetId="0">#REF!</definedName>
    <definedName name="Р_2.3" localSheetId="2">#REF!</definedName>
    <definedName name="Р_2.3" localSheetId="3">#REF!</definedName>
    <definedName name="Р_2.3" localSheetId="4">#REF!</definedName>
    <definedName name="Р_2.3" localSheetId="5">#REF!</definedName>
    <definedName name="Р_2.3" localSheetId="6">#REF!</definedName>
    <definedName name="Р_2.3" localSheetId="7">#REF!</definedName>
    <definedName name="Р_2.3" localSheetId="8">#REF!</definedName>
    <definedName name="Р_2.3" localSheetId="9">#REF!</definedName>
    <definedName name="Р_2.3" localSheetId="10">#REF!</definedName>
    <definedName name="Р_2.3" localSheetId="11">#REF!</definedName>
    <definedName name="Р_2.3" localSheetId="12">#REF!</definedName>
    <definedName name="Р_2.3" localSheetId="13">#REF!</definedName>
    <definedName name="Р_2.3" localSheetId="14">#REF!</definedName>
    <definedName name="Р_2.3" localSheetId="15">#REF!</definedName>
    <definedName name="Р_2.3" localSheetId="16">#REF!</definedName>
    <definedName name="Р_2.3" localSheetId="17">#REF!</definedName>
    <definedName name="Р_2.3" localSheetId="18">#REF!</definedName>
    <definedName name="Р_2.3" localSheetId="19">#REF!</definedName>
    <definedName name="Р_2.3" localSheetId="20">#REF!</definedName>
    <definedName name="Р_2.3" localSheetId="21">#REF!</definedName>
    <definedName name="Р_2.3">#REF!</definedName>
    <definedName name="Р_2.4" localSheetId="0">#REF!</definedName>
    <definedName name="Р_2.4" localSheetId="2">#REF!</definedName>
    <definedName name="Р_2.4" localSheetId="3">#REF!</definedName>
    <definedName name="Р_2.4" localSheetId="4">#REF!</definedName>
    <definedName name="Р_2.4" localSheetId="5">#REF!</definedName>
    <definedName name="Р_2.4" localSheetId="6">#REF!</definedName>
    <definedName name="Р_2.4" localSheetId="7">#REF!</definedName>
    <definedName name="Р_2.4" localSheetId="8">#REF!</definedName>
    <definedName name="Р_2.4" localSheetId="9">#REF!</definedName>
    <definedName name="Р_2.4" localSheetId="10">#REF!</definedName>
    <definedName name="Р_2.4" localSheetId="11">#REF!</definedName>
    <definedName name="Р_2.4" localSheetId="12">#REF!</definedName>
    <definedName name="Р_2.4" localSheetId="13">#REF!</definedName>
    <definedName name="Р_2.4" localSheetId="14">#REF!</definedName>
    <definedName name="Р_2.4" localSheetId="15">#REF!</definedName>
    <definedName name="Р_2.4" localSheetId="16">#REF!</definedName>
    <definedName name="Р_2.4" localSheetId="17">#REF!</definedName>
    <definedName name="Р_2.4" localSheetId="18">#REF!</definedName>
    <definedName name="Р_2.4" localSheetId="19">#REF!</definedName>
    <definedName name="Р_2.4" localSheetId="20">#REF!</definedName>
    <definedName name="Р_2.4" localSheetId="21">#REF!</definedName>
    <definedName name="Р_2.4">#REF!</definedName>
    <definedName name="Р_2.9" localSheetId="0">#REF!</definedName>
    <definedName name="Р_2.9" localSheetId="2">#REF!</definedName>
    <definedName name="Р_2.9" localSheetId="3">#REF!</definedName>
    <definedName name="Р_2.9" localSheetId="4">#REF!</definedName>
    <definedName name="Р_2.9" localSheetId="5">#REF!</definedName>
    <definedName name="Р_2.9" localSheetId="6">#REF!</definedName>
    <definedName name="Р_2.9" localSheetId="7">#REF!</definedName>
    <definedName name="Р_2.9" localSheetId="8">#REF!</definedName>
    <definedName name="Р_2.9" localSheetId="9">#REF!</definedName>
    <definedName name="Р_2.9" localSheetId="10">#REF!</definedName>
    <definedName name="Р_2.9" localSheetId="11">#REF!</definedName>
    <definedName name="Р_2.9" localSheetId="12">#REF!</definedName>
    <definedName name="Р_2.9" localSheetId="13">#REF!</definedName>
    <definedName name="Р_2.9" localSheetId="14">#REF!</definedName>
    <definedName name="Р_2.9" localSheetId="15">#REF!</definedName>
    <definedName name="Р_2.9" localSheetId="16">#REF!</definedName>
    <definedName name="Р_2.9" localSheetId="17">#REF!</definedName>
    <definedName name="Р_2.9" localSheetId="18">#REF!</definedName>
    <definedName name="Р_2.9" localSheetId="19">#REF!</definedName>
    <definedName name="Р_2.9" localSheetId="20">#REF!</definedName>
    <definedName name="Р_2.9" localSheetId="21">#REF!</definedName>
    <definedName name="Р_2.9">#REF!</definedName>
    <definedName name="Р_3.1" localSheetId="0">#REF!</definedName>
    <definedName name="Р_3.1" localSheetId="2">#REF!</definedName>
    <definedName name="Р_3.1" localSheetId="3">#REF!</definedName>
    <definedName name="Р_3.1" localSheetId="4">#REF!</definedName>
    <definedName name="Р_3.1" localSheetId="5">#REF!</definedName>
    <definedName name="Р_3.1" localSheetId="6">#REF!</definedName>
    <definedName name="Р_3.1" localSheetId="7">#REF!</definedName>
    <definedName name="Р_3.1" localSheetId="8">#REF!</definedName>
    <definedName name="Р_3.1" localSheetId="9">#REF!</definedName>
    <definedName name="Р_3.1" localSheetId="10">#REF!</definedName>
    <definedName name="Р_3.1" localSheetId="11">#REF!</definedName>
    <definedName name="Р_3.1" localSheetId="12">#REF!</definedName>
    <definedName name="Р_3.1" localSheetId="13">#REF!</definedName>
    <definedName name="Р_3.1" localSheetId="14">#REF!</definedName>
    <definedName name="Р_3.1" localSheetId="15">#REF!</definedName>
    <definedName name="Р_3.1" localSheetId="16">#REF!</definedName>
    <definedName name="Р_3.1" localSheetId="17">#REF!</definedName>
    <definedName name="Р_3.1" localSheetId="18">#REF!</definedName>
    <definedName name="Р_3.1" localSheetId="19">#REF!</definedName>
    <definedName name="Р_3.1" localSheetId="20">#REF!</definedName>
    <definedName name="Р_3.1" localSheetId="21">#REF!</definedName>
    <definedName name="Р_3.1">#REF!</definedName>
    <definedName name="Р_3.2" localSheetId="0">#REF!</definedName>
    <definedName name="Р_3.2" localSheetId="2">#REF!</definedName>
    <definedName name="Р_3.2" localSheetId="3">#REF!</definedName>
    <definedName name="Р_3.2" localSheetId="4">#REF!</definedName>
    <definedName name="Р_3.2" localSheetId="5">#REF!</definedName>
    <definedName name="Р_3.2" localSheetId="6">#REF!</definedName>
    <definedName name="Р_3.2" localSheetId="7">#REF!</definedName>
    <definedName name="Р_3.2" localSheetId="8">#REF!</definedName>
    <definedName name="Р_3.2" localSheetId="9">#REF!</definedName>
    <definedName name="Р_3.2" localSheetId="10">#REF!</definedName>
    <definedName name="Р_3.2" localSheetId="11">#REF!</definedName>
    <definedName name="Р_3.2" localSheetId="12">#REF!</definedName>
    <definedName name="Р_3.2" localSheetId="13">#REF!</definedName>
    <definedName name="Р_3.2" localSheetId="14">#REF!</definedName>
    <definedName name="Р_3.2" localSheetId="15">#REF!</definedName>
    <definedName name="Р_3.2" localSheetId="16">#REF!</definedName>
    <definedName name="Р_3.2" localSheetId="17">#REF!</definedName>
    <definedName name="Р_3.2" localSheetId="18">#REF!</definedName>
    <definedName name="Р_3.2" localSheetId="19">#REF!</definedName>
    <definedName name="Р_3.2" localSheetId="20">#REF!</definedName>
    <definedName name="Р_3.2" localSheetId="21">#REF!</definedName>
    <definedName name="Р_3.2">#REF!</definedName>
  </definedNames>
  <calcPr calcId="152511"/>
</workbook>
</file>

<file path=xl/calcChain.xml><?xml version="1.0" encoding="utf-8"?>
<calcChain xmlns="http://schemas.openxmlformats.org/spreadsheetml/2006/main">
  <c r="H19" i="8" l="1"/>
  <c r="I19" i="8" s="1"/>
  <c r="H15" i="8"/>
  <c r="I15" i="8" s="1"/>
  <c r="H13" i="8"/>
  <c r="I13" i="8" s="1"/>
  <c r="H9" i="8"/>
  <c r="I9" i="8" s="1"/>
  <c r="G22" i="8"/>
  <c r="G21" i="8"/>
  <c r="G20" i="8"/>
  <c r="G19" i="8"/>
  <c r="G18" i="8"/>
  <c r="G17" i="8"/>
  <c r="G16" i="8"/>
  <c r="G15" i="8"/>
  <c r="G14" i="8"/>
  <c r="G13" i="8"/>
  <c r="G12" i="8"/>
  <c r="G11" i="8"/>
  <c r="G10" i="8"/>
  <c r="G9" i="8"/>
  <c r="G8" i="8"/>
  <c r="G7" i="8"/>
  <c r="H22" i="8"/>
  <c r="I22" i="8" s="1"/>
  <c r="H21" i="8"/>
  <c r="I21" i="8" s="1"/>
  <c r="H20" i="8"/>
  <c r="I20" i="8" s="1"/>
  <c r="H18" i="8"/>
  <c r="I18" i="8" s="1"/>
  <c r="H17" i="8"/>
  <c r="I17" i="8" s="1"/>
  <c r="H16" i="8"/>
  <c r="I16" i="8" s="1"/>
  <c r="H14" i="8"/>
  <c r="I14" i="8" s="1"/>
  <c r="H12" i="8"/>
  <c r="I12" i="8" s="1"/>
  <c r="H11" i="8"/>
  <c r="I11" i="8" s="1"/>
  <c r="H10" i="8"/>
  <c r="I10" i="8" s="1"/>
  <c r="H8" i="8"/>
  <c r="I8" i="8" s="1"/>
  <c r="H7" i="8"/>
  <c r="I7" i="8" s="1"/>
  <c r="E22" i="28" l="1"/>
  <c r="F22" i="28" s="1"/>
  <c r="E21" i="28"/>
  <c r="F21" i="28" s="1"/>
  <c r="E20" i="28"/>
  <c r="F20" i="28" s="1"/>
  <c r="E19" i="28"/>
  <c r="F19" i="28" s="1"/>
  <c r="E18" i="28"/>
  <c r="F18" i="28" s="1"/>
  <c r="E17" i="28"/>
  <c r="F17" i="28" s="1"/>
  <c r="E16" i="28"/>
  <c r="F16" i="28" s="1"/>
  <c r="E15" i="28"/>
  <c r="F15" i="28" s="1"/>
  <c r="E14" i="28"/>
  <c r="F14" i="28" s="1"/>
  <c r="E13" i="28"/>
  <c r="F13" i="28" s="1"/>
  <c r="E12" i="28"/>
  <c r="F12" i="28" s="1"/>
  <c r="E11" i="28"/>
  <c r="F11" i="28" s="1"/>
  <c r="E10" i="28"/>
  <c r="F10" i="28" s="1"/>
  <c r="E9" i="28"/>
  <c r="F9" i="28" s="1"/>
  <c r="E8" i="28"/>
  <c r="F8" i="28" s="1"/>
  <c r="E7" i="28"/>
  <c r="F7" i="28" s="1"/>
  <c r="E21" i="21"/>
  <c r="F21" i="21" s="1"/>
  <c r="E20" i="21"/>
  <c r="F20" i="21" s="1"/>
  <c r="E19" i="21"/>
  <c r="F19" i="21" s="1"/>
  <c r="E18" i="21"/>
  <c r="F18" i="21" s="1"/>
  <c r="E17" i="21"/>
  <c r="F17" i="21" s="1"/>
  <c r="E16" i="21"/>
  <c r="F16" i="21" s="1"/>
  <c r="E15" i="21"/>
  <c r="F15" i="21" s="1"/>
  <c r="E14" i="21"/>
  <c r="F14" i="21" s="1"/>
  <c r="E13" i="21"/>
  <c r="F13" i="21" s="1"/>
  <c r="E12" i="21"/>
  <c r="F12" i="21" s="1"/>
  <c r="E11" i="21"/>
  <c r="F11" i="21" s="1"/>
  <c r="E10" i="21"/>
  <c r="F10" i="21" s="1"/>
  <c r="E9" i="21"/>
  <c r="F9" i="21" s="1"/>
  <c r="E8" i="21"/>
  <c r="F8" i="21" s="1"/>
  <c r="E7" i="21"/>
  <c r="F7" i="21" s="1"/>
  <c r="E6" i="21"/>
  <c r="F6" i="21" s="1"/>
  <c r="N18" i="10"/>
  <c r="O18" i="10" s="1"/>
  <c r="L23" i="10"/>
  <c r="N23" i="10" s="1"/>
  <c r="O23" i="10" s="1"/>
  <c r="L22" i="10"/>
  <c r="N22" i="10" s="1"/>
  <c r="O22" i="10" s="1"/>
  <c r="L21" i="10"/>
  <c r="N21" i="10" s="1"/>
  <c r="O21" i="10" s="1"/>
  <c r="L20" i="10"/>
  <c r="N20" i="10" s="1"/>
  <c r="O20" i="10" s="1"/>
  <c r="L19" i="10"/>
  <c r="N19" i="10" s="1"/>
  <c r="O19" i="10" s="1"/>
  <c r="L18" i="10"/>
  <c r="L17" i="10"/>
  <c r="N17" i="10" s="1"/>
  <c r="O17" i="10" s="1"/>
  <c r="L16" i="10"/>
  <c r="N16" i="10" s="1"/>
  <c r="O16" i="10" s="1"/>
  <c r="L15" i="10"/>
  <c r="N15" i="10" s="1"/>
  <c r="O15" i="10" s="1"/>
  <c r="L14" i="10"/>
  <c r="N14" i="10" s="1"/>
  <c r="O14" i="10" s="1"/>
  <c r="L13" i="10"/>
  <c r="N13" i="10" s="1"/>
  <c r="O13" i="10" s="1"/>
  <c r="L12" i="10"/>
  <c r="N12" i="10" s="1"/>
  <c r="O12" i="10" s="1"/>
  <c r="L11" i="10"/>
  <c r="N11" i="10" s="1"/>
  <c r="O11" i="10" s="1"/>
  <c r="L10" i="10"/>
  <c r="N10" i="10" s="1"/>
  <c r="O10" i="10" s="1"/>
  <c r="L9" i="10"/>
  <c r="N9" i="10" s="1"/>
  <c r="O9" i="10" s="1"/>
  <c r="L8" i="10"/>
  <c r="N8" i="10" s="1"/>
  <c r="O8" i="10" s="1"/>
  <c r="J13" i="30" l="1"/>
  <c r="K13" i="30" s="1"/>
  <c r="L13" i="30" s="1"/>
  <c r="I23" i="30"/>
  <c r="I22" i="30"/>
  <c r="I21" i="30"/>
  <c r="I20" i="30"/>
  <c r="I19" i="30"/>
  <c r="I18" i="30"/>
  <c r="I17" i="30"/>
  <c r="I16" i="30"/>
  <c r="I15" i="30"/>
  <c r="I14" i="30"/>
  <c r="I13" i="30"/>
  <c r="I12" i="30"/>
  <c r="I11" i="30"/>
  <c r="I10" i="30"/>
  <c r="I9" i="30"/>
  <c r="I8" i="30"/>
  <c r="F23" i="30"/>
  <c r="J23" i="30" s="1"/>
  <c r="K23" i="30" s="1"/>
  <c r="L23" i="30" s="1"/>
  <c r="F22" i="30"/>
  <c r="J22" i="30" s="1"/>
  <c r="K22" i="30" s="1"/>
  <c r="L22" i="30" s="1"/>
  <c r="F21" i="30"/>
  <c r="J21" i="30" s="1"/>
  <c r="K21" i="30" s="1"/>
  <c r="L21" i="30" s="1"/>
  <c r="F20" i="30"/>
  <c r="J20" i="30" s="1"/>
  <c r="K20" i="30" s="1"/>
  <c r="L20" i="30" s="1"/>
  <c r="F19" i="30"/>
  <c r="J19" i="30" s="1"/>
  <c r="K19" i="30" s="1"/>
  <c r="L19" i="30" s="1"/>
  <c r="F18" i="30"/>
  <c r="J18" i="30" s="1"/>
  <c r="K18" i="30" s="1"/>
  <c r="L18" i="30" s="1"/>
  <c r="F17" i="30"/>
  <c r="J17" i="30" s="1"/>
  <c r="K17" i="30" s="1"/>
  <c r="L17" i="30" s="1"/>
  <c r="F16" i="30"/>
  <c r="J16" i="30" s="1"/>
  <c r="K16" i="30" s="1"/>
  <c r="L16" i="30" s="1"/>
  <c r="F15" i="30"/>
  <c r="J15" i="30" s="1"/>
  <c r="K15" i="30" s="1"/>
  <c r="L15" i="30" s="1"/>
  <c r="F14" i="30"/>
  <c r="J14" i="30" s="1"/>
  <c r="K14" i="30" s="1"/>
  <c r="L14" i="30" s="1"/>
  <c r="F13" i="30"/>
  <c r="F12" i="30"/>
  <c r="J12" i="30" s="1"/>
  <c r="K12" i="30" s="1"/>
  <c r="L12" i="30" s="1"/>
  <c r="F11" i="30"/>
  <c r="J11" i="30" s="1"/>
  <c r="K11" i="30" s="1"/>
  <c r="L11" i="30" s="1"/>
  <c r="F10" i="30"/>
  <c r="J10" i="30" s="1"/>
  <c r="K10" i="30" s="1"/>
  <c r="L10" i="30" s="1"/>
  <c r="F9" i="30"/>
  <c r="J9" i="30" s="1"/>
  <c r="K9" i="30" s="1"/>
  <c r="L9" i="30" s="1"/>
  <c r="F8" i="30"/>
  <c r="J8" i="30" s="1"/>
  <c r="K8" i="30" s="1"/>
  <c r="L8" i="30" s="1"/>
  <c r="G22" i="12"/>
  <c r="H22" i="12" s="1"/>
  <c r="I22" i="12" s="1"/>
  <c r="G21" i="12"/>
  <c r="H21" i="12" s="1"/>
  <c r="I21" i="12" s="1"/>
  <c r="G20" i="12"/>
  <c r="H20" i="12" s="1"/>
  <c r="I20" i="12" s="1"/>
  <c r="G19" i="12"/>
  <c r="H19" i="12" s="1"/>
  <c r="I19" i="12" s="1"/>
  <c r="G18" i="12"/>
  <c r="H18" i="12" s="1"/>
  <c r="I18" i="12" s="1"/>
  <c r="G17" i="12"/>
  <c r="H17" i="12" s="1"/>
  <c r="I17" i="12" s="1"/>
  <c r="G16" i="12"/>
  <c r="H16" i="12" s="1"/>
  <c r="I16" i="12" s="1"/>
  <c r="G15" i="12"/>
  <c r="H15" i="12" s="1"/>
  <c r="I15" i="12" s="1"/>
  <c r="G14" i="12"/>
  <c r="H14" i="12" s="1"/>
  <c r="I14" i="12" s="1"/>
  <c r="G13" i="12"/>
  <c r="H13" i="12" s="1"/>
  <c r="I13" i="12" s="1"/>
  <c r="G12" i="12"/>
  <c r="H12" i="12" s="1"/>
  <c r="I12" i="12" s="1"/>
  <c r="G11" i="12"/>
  <c r="H11" i="12" s="1"/>
  <c r="I11" i="12" s="1"/>
  <c r="G10" i="12"/>
  <c r="H10" i="12" s="1"/>
  <c r="I10" i="12" s="1"/>
  <c r="G9" i="12"/>
  <c r="H9" i="12" s="1"/>
  <c r="I9" i="12" s="1"/>
  <c r="G8" i="12"/>
  <c r="H8" i="12" s="1"/>
  <c r="I8" i="12" s="1"/>
  <c r="G7" i="12"/>
  <c r="H7" i="12" s="1"/>
  <c r="I7" i="12" s="1"/>
  <c r="J22" i="17"/>
  <c r="K22" i="17" s="1"/>
  <c r="J21" i="17"/>
  <c r="K21" i="17" s="1"/>
  <c r="J20" i="17"/>
  <c r="K20" i="17" s="1"/>
  <c r="J19" i="17"/>
  <c r="K19" i="17" s="1"/>
  <c r="J10" i="17"/>
  <c r="K10" i="17" s="1"/>
  <c r="J9" i="17"/>
  <c r="K9" i="17" s="1"/>
  <c r="J7" i="17"/>
  <c r="K7" i="17" s="1"/>
  <c r="I22" i="17"/>
  <c r="I21" i="17"/>
  <c r="I20" i="17"/>
  <c r="I19" i="17"/>
  <c r="I18" i="17"/>
  <c r="I17" i="17"/>
  <c r="I16" i="17"/>
  <c r="I15" i="17"/>
  <c r="I14" i="17"/>
  <c r="I13" i="17"/>
  <c r="I12" i="17"/>
  <c r="I11" i="17"/>
  <c r="I10" i="17"/>
  <c r="I9" i="17"/>
  <c r="I8" i="17"/>
  <c r="I7" i="17"/>
  <c r="F22" i="17"/>
  <c r="F21" i="17"/>
  <c r="F20" i="17"/>
  <c r="F19" i="17"/>
  <c r="F18" i="17"/>
  <c r="J18" i="17" s="1"/>
  <c r="K18" i="17" s="1"/>
  <c r="F17" i="17"/>
  <c r="J17" i="17" s="1"/>
  <c r="K17" i="17" s="1"/>
  <c r="F16" i="17"/>
  <c r="J16" i="17" s="1"/>
  <c r="K16" i="17" s="1"/>
  <c r="F15" i="17"/>
  <c r="J15" i="17" s="1"/>
  <c r="K15" i="17" s="1"/>
  <c r="F14" i="17"/>
  <c r="J14" i="17" s="1"/>
  <c r="K14" i="17" s="1"/>
  <c r="F13" i="17"/>
  <c r="J13" i="17" s="1"/>
  <c r="K13" i="17" s="1"/>
  <c r="F12" i="17"/>
  <c r="J12" i="17" s="1"/>
  <c r="K12" i="17" s="1"/>
  <c r="F11" i="17"/>
  <c r="J11" i="17" s="1"/>
  <c r="K11" i="17" s="1"/>
  <c r="F10" i="17"/>
  <c r="F9" i="17"/>
  <c r="F8" i="17"/>
  <c r="J8" i="17" s="1"/>
  <c r="K8" i="17" s="1"/>
  <c r="F7" i="17"/>
  <c r="AM23" i="14" l="1"/>
  <c r="AM22" i="14"/>
  <c r="AM21" i="14"/>
  <c r="AM20" i="14"/>
  <c r="AM19" i="14"/>
  <c r="AM18" i="14"/>
  <c r="AM17" i="14"/>
  <c r="AM16" i="14"/>
  <c r="AM15" i="14"/>
  <c r="AM14" i="14"/>
  <c r="AM13" i="14"/>
  <c r="AM12" i="14"/>
  <c r="AM11" i="14"/>
  <c r="AM10" i="14"/>
  <c r="AM9" i="14"/>
  <c r="AM8" i="14"/>
  <c r="AL23" i="14"/>
  <c r="AL22" i="14"/>
  <c r="AL21" i="14"/>
  <c r="AL20" i="14"/>
  <c r="AL19" i="14"/>
  <c r="AL18" i="14"/>
  <c r="AL17" i="14"/>
  <c r="AL16" i="14"/>
  <c r="AL15" i="14"/>
  <c r="AL14" i="14"/>
  <c r="AL13" i="14"/>
  <c r="AL12" i="14"/>
  <c r="AL11" i="14"/>
  <c r="AL10" i="14"/>
  <c r="AL9" i="14"/>
  <c r="AL8" i="14"/>
  <c r="AK23" i="14"/>
  <c r="AK22" i="14"/>
  <c r="AK21" i="14"/>
  <c r="AK20" i="14"/>
  <c r="AK19" i="14"/>
  <c r="AK18" i="14"/>
  <c r="AK17" i="14"/>
  <c r="AK16" i="14"/>
  <c r="AK15" i="14"/>
  <c r="AK14" i="14"/>
  <c r="AK13" i="14"/>
  <c r="AK12" i="14"/>
  <c r="AK11" i="14"/>
  <c r="AK10" i="14"/>
  <c r="AK9" i="14"/>
  <c r="AK8" i="14"/>
  <c r="AJ23" i="14"/>
  <c r="AJ22" i="14"/>
  <c r="AJ21" i="14"/>
  <c r="AJ20" i="14"/>
  <c r="AJ19" i="14"/>
  <c r="AJ18" i="14"/>
  <c r="AJ17" i="14"/>
  <c r="AJ16" i="14"/>
  <c r="AJ15" i="14"/>
  <c r="AJ14" i="14"/>
  <c r="AJ13" i="14"/>
  <c r="AJ12" i="14"/>
  <c r="AJ11" i="14"/>
  <c r="AJ10" i="14"/>
  <c r="AJ9" i="14"/>
  <c r="AJ8" i="14"/>
  <c r="AI23" i="14"/>
  <c r="AI22" i="14"/>
  <c r="AI21" i="14"/>
  <c r="AI20" i="14"/>
  <c r="AI19" i="14"/>
  <c r="AI18" i="14"/>
  <c r="AI17" i="14"/>
  <c r="AI16" i="14"/>
  <c r="AI15" i="14"/>
  <c r="AI14" i="14"/>
  <c r="AI13" i="14"/>
  <c r="AI12" i="14"/>
  <c r="AI11" i="14"/>
  <c r="AI10" i="14"/>
  <c r="AI9" i="14"/>
  <c r="AI8" i="14"/>
  <c r="AH23" i="14"/>
  <c r="AH22" i="14"/>
  <c r="AH21" i="14"/>
  <c r="AH20" i="14"/>
  <c r="AH19" i="14"/>
  <c r="AH18" i="14"/>
  <c r="AH17" i="14"/>
  <c r="AH16" i="14"/>
  <c r="AH15" i="14"/>
  <c r="AH14" i="14"/>
  <c r="AH13" i="14"/>
  <c r="AH12" i="14"/>
  <c r="AH11" i="14"/>
  <c r="AH10" i="14"/>
  <c r="AH9" i="14"/>
  <c r="AH8" i="14"/>
  <c r="AG23" i="14"/>
  <c r="AG22" i="14"/>
  <c r="AG21" i="14"/>
  <c r="AG20" i="14"/>
  <c r="AG19" i="14"/>
  <c r="AG18" i="14"/>
  <c r="AG17" i="14"/>
  <c r="AG16" i="14"/>
  <c r="AG15" i="14"/>
  <c r="AG14" i="14"/>
  <c r="AG13" i="14"/>
  <c r="AG12" i="14"/>
  <c r="AG11" i="14"/>
  <c r="AG10" i="14"/>
  <c r="AG9" i="14"/>
  <c r="AG8" i="14"/>
  <c r="AF23" i="14"/>
  <c r="AF22" i="14"/>
  <c r="AF21" i="14"/>
  <c r="AF20" i="14"/>
  <c r="AF19" i="14"/>
  <c r="AF18" i="14"/>
  <c r="AF17" i="14"/>
  <c r="AF16" i="14"/>
  <c r="AF15" i="14"/>
  <c r="AF14" i="14"/>
  <c r="AF13" i="14"/>
  <c r="AF12" i="14"/>
  <c r="AF11" i="14"/>
  <c r="AF10" i="14"/>
  <c r="AF9" i="14"/>
  <c r="AF8" i="14"/>
  <c r="AE23" i="14"/>
  <c r="AE22" i="14"/>
  <c r="AE21" i="14"/>
  <c r="AE20" i="14"/>
  <c r="AE19" i="14"/>
  <c r="AE18" i="14"/>
  <c r="AE17" i="14"/>
  <c r="AE16" i="14"/>
  <c r="AE15" i="14"/>
  <c r="AE14" i="14"/>
  <c r="AE13" i="14"/>
  <c r="AE12" i="14"/>
  <c r="AE11" i="14"/>
  <c r="AE10" i="14"/>
  <c r="AE9" i="14"/>
  <c r="AE8" i="14"/>
  <c r="AD23" i="14"/>
  <c r="AD22" i="14"/>
  <c r="AD21" i="14"/>
  <c r="AD20" i="14"/>
  <c r="AD19" i="14"/>
  <c r="AD18" i="14"/>
  <c r="AD17" i="14"/>
  <c r="AD16" i="14"/>
  <c r="AD15" i="14"/>
  <c r="AD14" i="14"/>
  <c r="AD13" i="14"/>
  <c r="AD12" i="14"/>
  <c r="AD11" i="14"/>
  <c r="AD10" i="14"/>
  <c r="AD9" i="14"/>
  <c r="AD8" i="14"/>
  <c r="AC23" i="14"/>
  <c r="AC22" i="14"/>
  <c r="AC21" i="14"/>
  <c r="AC20" i="14"/>
  <c r="AC19" i="14"/>
  <c r="AC18" i="14"/>
  <c r="AC17" i="14"/>
  <c r="AC16" i="14"/>
  <c r="AC15" i="14"/>
  <c r="AC14" i="14"/>
  <c r="AC13" i="14"/>
  <c r="AC12" i="14"/>
  <c r="AC11" i="14"/>
  <c r="AC10" i="14"/>
  <c r="AC9" i="14"/>
  <c r="AC8" i="14"/>
  <c r="AB23" i="14"/>
  <c r="AN23" i="14" s="1"/>
  <c r="AO23" i="14" s="1"/>
  <c r="AB22" i="14"/>
  <c r="AB21" i="14"/>
  <c r="AB20" i="14"/>
  <c r="AB19" i="14"/>
  <c r="AN19" i="14" s="1"/>
  <c r="AO19" i="14" s="1"/>
  <c r="AB18" i="14"/>
  <c r="AB17" i="14"/>
  <c r="AB16" i="14"/>
  <c r="AB15" i="14"/>
  <c r="AN15" i="14" s="1"/>
  <c r="AO15" i="14" s="1"/>
  <c r="AB14" i="14"/>
  <c r="AB13" i="14"/>
  <c r="AB12" i="14"/>
  <c r="AN12" i="14" s="1"/>
  <c r="AO12" i="14" s="1"/>
  <c r="AB11" i="14"/>
  <c r="AN11" i="14" s="1"/>
  <c r="AO11" i="14" s="1"/>
  <c r="AB10" i="14"/>
  <c r="AB9" i="14"/>
  <c r="AB8" i="14"/>
  <c r="L23" i="37"/>
  <c r="N23" i="37" s="1"/>
  <c r="O23" i="37" s="1"/>
  <c r="L22" i="37"/>
  <c r="N22" i="37" s="1"/>
  <c r="O22" i="37" s="1"/>
  <c r="L21" i="37"/>
  <c r="N21" i="37" s="1"/>
  <c r="O21" i="37" s="1"/>
  <c r="L20" i="37"/>
  <c r="N20" i="37" s="1"/>
  <c r="O20" i="37" s="1"/>
  <c r="L19" i="37"/>
  <c r="N19" i="37" s="1"/>
  <c r="O19" i="37" s="1"/>
  <c r="L18" i="37"/>
  <c r="N18" i="37" s="1"/>
  <c r="O18" i="37" s="1"/>
  <c r="L17" i="37"/>
  <c r="N17" i="37" s="1"/>
  <c r="O17" i="37" s="1"/>
  <c r="L16" i="37"/>
  <c r="N16" i="37" s="1"/>
  <c r="O16" i="37" s="1"/>
  <c r="L15" i="37"/>
  <c r="N15" i="37" s="1"/>
  <c r="O15" i="37" s="1"/>
  <c r="L14" i="37"/>
  <c r="N14" i="37" s="1"/>
  <c r="O14" i="37" s="1"/>
  <c r="L13" i="37"/>
  <c r="N13" i="37" s="1"/>
  <c r="O13" i="37" s="1"/>
  <c r="L12" i="37"/>
  <c r="N12" i="37" s="1"/>
  <c r="O12" i="37" s="1"/>
  <c r="L11" i="37"/>
  <c r="N11" i="37" s="1"/>
  <c r="O11" i="37" s="1"/>
  <c r="L10" i="37"/>
  <c r="N10" i="37" s="1"/>
  <c r="O10" i="37" s="1"/>
  <c r="L9" i="37"/>
  <c r="N9" i="37" s="1"/>
  <c r="O9" i="37" s="1"/>
  <c r="L8" i="37"/>
  <c r="N8" i="37" s="1"/>
  <c r="O8" i="37" s="1"/>
  <c r="AN22" i="14" l="1"/>
  <c r="AO22" i="14" s="1"/>
  <c r="AN21" i="14"/>
  <c r="AO21" i="14" s="1"/>
  <c r="AN20" i="14"/>
  <c r="AO20" i="14" s="1"/>
  <c r="AN18" i="14"/>
  <c r="AO18" i="14" s="1"/>
  <c r="AN17" i="14"/>
  <c r="AO17" i="14" s="1"/>
  <c r="AN16" i="14"/>
  <c r="AO16" i="14" s="1"/>
  <c r="AN14" i="14"/>
  <c r="AO14" i="14" s="1"/>
  <c r="AN13" i="14"/>
  <c r="AO13" i="14" s="1"/>
  <c r="AN10" i="14"/>
  <c r="AO10" i="14" s="1"/>
  <c r="AN9" i="14"/>
  <c r="AO9" i="14" s="1"/>
  <c r="AN8" i="14"/>
  <c r="AO8" i="14" s="1"/>
  <c r="F21" i="38"/>
  <c r="G21" i="38" s="1"/>
  <c r="F20" i="38"/>
  <c r="G20" i="38" s="1"/>
  <c r="F19" i="38"/>
  <c r="G19" i="38" s="1"/>
  <c r="F18" i="38"/>
  <c r="G18" i="38" s="1"/>
  <c r="F17" i="38"/>
  <c r="G17" i="38" s="1"/>
  <c r="F16" i="38"/>
  <c r="G16" i="38" s="1"/>
  <c r="F15" i="38"/>
  <c r="G15" i="38" s="1"/>
  <c r="G14" i="38"/>
  <c r="F13" i="38"/>
  <c r="G13" i="38" s="1"/>
  <c r="F12" i="38"/>
  <c r="G12" i="38" s="1"/>
  <c r="F11" i="38"/>
  <c r="G11" i="38" s="1"/>
  <c r="F10" i="38"/>
  <c r="G10" i="38" s="1"/>
  <c r="F9" i="38"/>
  <c r="G9" i="38" s="1"/>
  <c r="G8" i="38"/>
  <c r="F7" i="38"/>
  <c r="G7" i="38" s="1"/>
  <c r="G6" i="38"/>
  <c r="G22" i="15"/>
  <c r="E22" i="15"/>
  <c r="G21" i="15"/>
  <c r="E21" i="15"/>
  <c r="G20" i="15"/>
  <c r="E20" i="15"/>
  <c r="G19" i="15"/>
  <c r="E19" i="15"/>
  <c r="H19" i="15" s="1"/>
  <c r="I19" i="15" s="1"/>
  <c r="G18" i="15"/>
  <c r="E18" i="15"/>
  <c r="G17" i="15"/>
  <c r="E17" i="15"/>
  <c r="G16" i="15"/>
  <c r="E16" i="15"/>
  <c r="G15" i="15"/>
  <c r="H15" i="15" s="1"/>
  <c r="I15" i="15" s="1"/>
  <c r="E15" i="15"/>
  <c r="G14" i="15"/>
  <c r="E14" i="15"/>
  <c r="G13" i="15"/>
  <c r="E13" i="15"/>
  <c r="G12" i="15"/>
  <c r="E12" i="15"/>
  <c r="G11" i="15"/>
  <c r="E11" i="15"/>
  <c r="G8" i="15"/>
  <c r="E8" i="15"/>
  <c r="I9" i="15"/>
  <c r="H22" i="15"/>
  <c r="I22" i="15" s="1"/>
  <c r="H21" i="15"/>
  <c r="I21" i="15" s="1"/>
  <c r="H20" i="15"/>
  <c r="I20" i="15" s="1"/>
  <c r="H18" i="15"/>
  <c r="I18" i="15" s="1"/>
  <c r="H17" i="15"/>
  <c r="I17" i="15" s="1"/>
  <c r="H16" i="15"/>
  <c r="I16" i="15" s="1"/>
  <c r="H14" i="15"/>
  <c r="I14" i="15" s="1"/>
  <c r="H13" i="15"/>
  <c r="I13" i="15" s="1"/>
  <c r="H12" i="15"/>
  <c r="I12" i="15" s="1"/>
  <c r="H11" i="15"/>
  <c r="I11" i="15" s="1"/>
  <c r="H10" i="15"/>
  <c r="I10" i="15" s="1"/>
  <c r="H9" i="15"/>
  <c r="H8" i="15"/>
  <c r="I8" i="15" s="1"/>
  <c r="H7" i="15"/>
  <c r="I7" i="15" s="1"/>
  <c r="H9" i="31" l="1"/>
  <c r="I9" i="31" s="1"/>
  <c r="H8" i="31"/>
  <c r="I8" i="31" s="1"/>
  <c r="H6" i="31"/>
  <c r="I6" i="31" s="1"/>
  <c r="G21" i="31"/>
  <c r="H21" i="31" s="1"/>
  <c r="I21" i="31" s="1"/>
  <c r="G20" i="31"/>
  <c r="H20" i="31" s="1"/>
  <c r="I20" i="31" s="1"/>
  <c r="G19" i="31"/>
  <c r="H19" i="31" s="1"/>
  <c r="I19" i="31" s="1"/>
  <c r="G18" i="31"/>
  <c r="H18" i="31" s="1"/>
  <c r="I18" i="31" s="1"/>
  <c r="G17" i="31"/>
  <c r="H17" i="31" s="1"/>
  <c r="I17" i="31" s="1"/>
  <c r="G16" i="31"/>
  <c r="H16" i="31" s="1"/>
  <c r="I16" i="31" s="1"/>
  <c r="G15" i="31"/>
  <c r="H15" i="31" s="1"/>
  <c r="I15" i="31" s="1"/>
  <c r="H13" i="31"/>
  <c r="I13" i="31" s="1"/>
  <c r="G12" i="31"/>
  <c r="G10" i="31"/>
  <c r="H10" i="31" s="1"/>
  <c r="I10" i="31" s="1"/>
  <c r="G9" i="31"/>
  <c r="G8" i="31"/>
  <c r="G7" i="31"/>
  <c r="G6" i="31"/>
  <c r="H14" i="31"/>
  <c r="I14" i="31" s="1"/>
  <c r="H12" i="31"/>
  <c r="I12" i="31" s="1"/>
  <c r="H11" i="31"/>
  <c r="I11" i="31" s="1"/>
  <c r="E9" i="31"/>
  <c r="E8" i="31"/>
  <c r="H7" i="31"/>
  <c r="I7" i="31" s="1"/>
  <c r="E6" i="31"/>
  <c r="H21" i="11"/>
  <c r="I21" i="11" s="1"/>
  <c r="H20" i="11"/>
  <c r="I20" i="11" s="1"/>
  <c r="H19" i="11"/>
  <c r="I19" i="11" s="1"/>
  <c r="H18" i="11"/>
  <c r="I18" i="11" s="1"/>
  <c r="H17" i="11"/>
  <c r="I17" i="11" s="1"/>
  <c r="H16" i="11"/>
  <c r="I16" i="11" s="1"/>
  <c r="H15" i="11"/>
  <c r="I15" i="11" s="1"/>
  <c r="H14" i="11"/>
  <c r="I14" i="11" s="1"/>
  <c r="H13" i="11"/>
  <c r="I13" i="11" s="1"/>
  <c r="H12" i="11"/>
  <c r="I12" i="11" s="1"/>
  <c r="H11" i="11"/>
  <c r="I11" i="11" s="1"/>
  <c r="H10" i="11"/>
  <c r="I10" i="11" s="1"/>
  <c r="H9" i="11"/>
  <c r="I9" i="11" s="1"/>
  <c r="H8" i="11"/>
  <c r="I8" i="11" s="1"/>
  <c r="H7" i="11"/>
  <c r="I7" i="11" s="1"/>
  <c r="H6" i="11"/>
  <c r="I6" i="11" s="1"/>
  <c r="F21" i="9"/>
  <c r="G21" i="9" s="1"/>
  <c r="F20" i="9"/>
  <c r="G20" i="9" s="1"/>
  <c r="F19" i="9"/>
  <c r="G19" i="9" s="1"/>
  <c r="F18" i="9"/>
  <c r="G18" i="9" s="1"/>
  <c r="F17" i="9"/>
  <c r="G17" i="9" s="1"/>
  <c r="F16" i="9"/>
  <c r="G16" i="9" s="1"/>
  <c r="F15" i="9"/>
  <c r="G15" i="9" s="1"/>
  <c r="F14" i="9"/>
  <c r="G14" i="9" s="1"/>
  <c r="F13" i="9"/>
  <c r="G13" i="9" s="1"/>
  <c r="F12" i="9"/>
  <c r="G12" i="9" s="1"/>
  <c r="F11" i="9"/>
  <c r="G11" i="9" s="1"/>
  <c r="F10" i="9"/>
  <c r="G10" i="9" s="1"/>
  <c r="F9" i="9"/>
  <c r="G9" i="9" s="1"/>
  <c r="F8" i="9"/>
  <c r="G8" i="9" s="1"/>
  <c r="F7" i="9"/>
  <c r="G7" i="9" s="1"/>
  <c r="F6" i="9"/>
  <c r="G6" i="9" s="1"/>
  <c r="I22" i="19" l="1"/>
  <c r="I19" i="19"/>
  <c r="H22" i="19"/>
  <c r="H21" i="19"/>
  <c r="I21" i="19" s="1"/>
  <c r="H20" i="19"/>
  <c r="I20" i="19" s="1"/>
  <c r="H19" i="19"/>
  <c r="H18" i="19"/>
  <c r="I18" i="19" s="1"/>
  <c r="H17" i="19"/>
  <c r="I17" i="19" s="1"/>
  <c r="H16" i="19"/>
  <c r="I16" i="19" s="1"/>
  <c r="H15" i="19"/>
  <c r="I15" i="19" s="1"/>
  <c r="H13" i="19"/>
  <c r="I13" i="19" s="1"/>
  <c r="H12" i="19"/>
  <c r="I12" i="19" s="1"/>
  <c r="H11" i="19"/>
  <c r="I11" i="19" s="1"/>
  <c r="H10" i="19"/>
  <c r="I10" i="19" s="1"/>
  <c r="H9" i="19"/>
  <c r="I9" i="19" s="1"/>
  <c r="H8" i="19"/>
  <c r="I8" i="19" s="1"/>
  <c r="H7" i="19"/>
  <c r="I7" i="19" s="1"/>
  <c r="F22" i="19"/>
  <c r="F21" i="19"/>
  <c r="F20" i="19"/>
  <c r="F19" i="19"/>
  <c r="F18" i="19"/>
  <c r="F17" i="19"/>
  <c r="F16" i="19"/>
  <c r="F15" i="19"/>
  <c r="F14" i="19"/>
  <c r="H14" i="19" s="1"/>
  <c r="I14" i="19" s="1"/>
  <c r="F13" i="19"/>
  <c r="F12" i="19"/>
  <c r="F11" i="19"/>
  <c r="F10" i="19"/>
  <c r="F9" i="19"/>
  <c r="F8" i="19"/>
  <c r="F7" i="19"/>
  <c r="G8" i="35" l="1"/>
  <c r="F21" i="35"/>
  <c r="G21" i="35" s="1"/>
  <c r="F20" i="35"/>
  <c r="G20" i="35" s="1"/>
  <c r="F19" i="35"/>
  <c r="G19" i="35" s="1"/>
  <c r="F18" i="35"/>
  <c r="G18" i="35" s="1"/>
  <c r="F17" i="35"/>
  <c r="G17" i="35" s="1"/>
  <c r="F16" i="35"/>
  <c r="G16" i="35" s="1"/>
  <c r="F15" i="35"/>
  <c r="G15" i="35" s="1"/>
  <c r="F14" i="35"/>
  <c r="G14" i="35" s="1"/>
  <c r="F13" i="35"/>
  <c r="G13" i="35" s="1"/>
  <c r="F12" i="35"/>
  <c r="G12" i="35" s="1"/>
  <c r="F11" i="35"/>
  <c r="G11" i="35" s="1"/>
  <c r="F10" i="35"/>
  <c r="G10" i="35" s="1"/>
  <c r="F9" i="35"/>
  <c r="G9" i="35" s="1"/>
  <c r="F8" i="35"/>
  <c r="F7" i="35"/>
  <c r="G7" i="35" s="1"/>
  <c r="F6" i="35"/>
  <c r="G6" i="35" s="1"/>
  <c r="F21" i="34"/>
  <c r="G21" i="34" s="1"/>
  <c r="F20" i="34"/>
  <c r="G20" i="34" s="1"/>
  <c r="F19" i="34"/>
  <c r="G19" i="34" s="1"/>
  <c r="F18" i="34"/>
  <c r="G18" i="34" s="1"/>
  <c r="F17" i="34"/>
  <c r="G17" i="34" s="1"/>
  <c r="F16" i="34"/>
  <c r="G16" i="34" s="1"/>
  <c r="F15" i="34"/>
  <c r="G15" i="34" s="1"/>
  <c r="F14" i="34"/>
  <c r="G14" i="34" s="1"/>
  <c r="F13" i="34"/>
  <c r="G13" i="34" s="1"/>
  <c r="F12" i="34"/>
  <c r="G12" i="34" s="1"/>
  <c r="F11" i="34"/>
  <c r="G11" i="34" s="1"/>
  <c r="F10" i="34"/>
  <c r="G10" i="34" s="1"/>
  <c r="F9" i="34"/>
  <c r="G9" i="34" s="1"/>
  <c r="F8" i="34"/>
  <c r="G8" i="34" s="1"/>
  <c r="F7" i="34"/>
  <c r="G7" i="34" s="1"/>
  <c r="F6" i="34"/>
  <c r="G6" i="34" s="1"/>
  <c r="F21" i="33"/>
  <c r="G21" i="33" s="1"/>
  <c r="F20" i="33"/>
  <c r="G20" i="33" s="1"/>
  <c r="F19" i="33"/>
  <c r="G19" i="33" s="1"/>
  <c r="F18" i="33"/>
  <c r="G18" i="33" s="1"/>
  <c r="F17" i="33"/>
  <c r="G17" i="33" s="1"/>
  <c r="F16" i="33"/>
  <c r="G16" i="33" s="1"/>
  <c r="F15" i="33"/>
  <c r="G15" i="33" s="1"/>
  <c r="F14" i="33"/>
  <c r="G14" i="33" s="1"/>
  <c r="F13" i="33"/>
  <c r="G13" i="33" s="1"/>
  <c r="F12" i="33"/>
  <c r="G12" i="33" s="1"/>
  <c r="F11" i="33"/>
  <c r="G11" i="33" s="1"/>
  <c r="F10" i="33"/>
  <c r="G10" i="33" s="1"/>
  <c r="F9" i="33"/>
  <c r="G9" i="33" s="1"/>
  <c r="F8" i="33"/>
  <c r="G8" i="33" s="1"/>
  <c r="F7" i="33"/>
  <c r="G7" i="33" s="1"/>
  <c r="F6" i="33"/>
  <c r="G6" i="33" s="1"/>
  <c r="H21" i="32"/>
  <c r="I21" i="32" s="1"/>
  <c r="H20" i="32"/>
  <c r="I20" i="32" s="1"/>
  <c r="H19" i="32"/>
  <c r="I19" i="32" s="1"/>
  <c r="H18" i="32"/>
  <c r="I18" i="32" s="1"/>
  <c r="H17" i="32"/>
  <c r="I17" i="32" s="1"/>
  <c r="H16" i="32"/>
  <c r="I16" i="32" s="1"/>
  <c r="H15" i="32"/>
  <c r="I15" i="32" s="1"/>
  <c r="H14" i="32"/>
  <c r="I14" i="32" s="1"/>
  <c r="H13" i="32"/>
  <c r="I13" i="32" s="1"/>
  <c r="H12" i="32"/>
  <c r="I12" i="32" s="1"/>
  <c r="H11" i="32"/>
  <c r="I11" i="32" s="1"/>
  <c r="H10" i="32"/>
  <c r="I10" i="32" s="1"/>
  <c r="H9" i="32"/>
  <c r="I9" i="32" s="1"/>
  <c r="H8" i="32"/>
  <c r="I8" i="32" s="1"/>
  <c r="H7" i="32"/>
  <c r="I7" i="32" s="1"/>
  <c r="H6" i="32"/>
  <c r="I6" i="32" s="1"/>
  <c r="E21" i="24" l="1"/>
  <c r="F21" i="24" s="1"/>
  <c r="E20" i="24"/>
  <c r="F20" i="24" s="1"/>
  <c r="E19" i="24"/>
  <c r="F19" i="24" s="1"/>
  <c r="E18" i="24"/>
  <c r="F18" i="24" s="1"/>
  <c r="E17" i="24"/>
  <c r="F17" i="24" s="1"/>
  <c r="E16" i="24"/>
  <c r="F16" i="24" s="1"/>
  <c r="E15" i="24"/>
  <c r="F15" i="24" s="1"/>
  <c r="E14" i="24"/>
  <c r="F14" i="24" s="1"/>
  <c r="E13" i="24"/>
  <c r="F13" i="24" s="1"/>
  <c r="E12" i="24"/>
  <c r="F12" i="24" s="1"/>
  <c r="E11" i="24"/>
  <c r="F11" i="24" s="1"/>
  <c r="E10" i="24"/>
  <c r="F10" i="24" s="1"/>
  <c r="E9" i="24"/>
  <c r="F9" i="24" s="1"/>
  <c r="E8" i="24"/>
  <c r="F8" i="24" s="1"/>
  <c r="E7" i="24"/>
  <c r="F7" i="24" s="1"/>
  <c r="E6" i="24"/>
  <c r="F6" i="24" s="1"/>
  <c r="H22" i="6" l="1"/>
  <c r="H21" i="6"/>
  <c r="H20" i="6"/>
  <c r="H19" i="6"/>
  <c r="H18" i="6"/>
  <c r="H17" i="6"/>
  <c r="H16" i="6"/>
  <c r="H15" i="6"/>
  <c r="H14" i="6"/>
  <c r="H13" i="6"/>
  <c r="H12" i="6"/>
  <c r="H11" i="6"/>
  <c r="H10" i="6"/>
  <c r="H9" i="6"/>
  <c r="H8" i="6"/>
  <c r="H7" i="6"/>
  <c r="H22" i="4" l="1"/>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9" i="4"/>
  <c r="I9" i="4" s="1"/>
  <c r="H8" i="4"/>
  <c r="I8" i="4" s="1"/>
  <c r="H7" i="4"/>
  <c r="I7" i="4" s="1"/>
</calcChain>
</file>

<file path=xl/comments1.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 ref="D5" authorId="0" shapeId="0">
      <text>
        <r>
          <rPr>
            <b/>
            <sz val="9"/>
            <color indexed="81"/>
            <rFont val="Tahoma"/>
            <family val="2"/>
            <charset val="204"/>
          </rPr>
          <t>Свободный "А"
Итоги подводятся только по видимым элементам (не вычислять).</t>
        </r>
      </text>
    </comment>
    <comment ref="E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 ref="F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расходов].[Своевременность представления уточненного реестра расходных обязательств]</t>
        </r>
      </text>
    </comment>
  </commentList>
</comments>
</file>

<file path=xl/comments10.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charset val="1"/>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отчетным_169_BUDG]</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00000)_169_BUDG]</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_769_4]</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00000)_769_4]</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отчетным_769_5]</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00000)_769_5]</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отчетным_769_6]</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показатели].[Oбъем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(по синтетическому коду 1 205 00000)_769_6]</t>
        </r>
      </text>
    </comment>
    <comment ref="L7" authorId="0" shapeId="0">
      <text>
        <r>
          <rPr>
            <b/>
            <sz val="9"/>
            <color indexed="81"/>
            <rFont val="Tahoma"/>
            <family val="2"/>
            <charset val="204"/>
          </rPr>
          <t>Свободный "Общая"
Итоги подводятся только по видимым элементам (сумма).
Включена типовая формула:
=ЕСЛИ(И(D7="";E7="";F7="";К_769_6="");"";SUM(К_169_BUDG;К_769_4;К_769_5;К_769_6)-SUM(К205_169_BUDG;К205_769_4;К205_769_5;К205_769_6))</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и подведомственных ПБС в отчетном финансовом году]</t>
        </r>
      </text>
    </comment>
    <comment ref="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=ЕСЛИ(ИЛИ(Применимость=0;Применимость="");"";(Общая/E)*100)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 ref="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=ЕСЛИ(Значение="";"";ЕСЛИ(Значение&lt;=1.5;POWER(1-(Значение/100);(LN(0.7)/(LN(1-($A$3/100)))));0))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управления кредиторской задолженностью по расчетам с поставщиками и подрядчиками]</t>
        </r>
      </text>
    </comment>
  </commentList>
</comments>
</file>

<file path=xl/comments11.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периода_169_BUDG]</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периода_769_4]</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просроченной кредиторской задолженности ГРБС и подведомственных ему учреждений на конец отчетного периода_769_5]</t>
        </r>
      </text>
    </comment>
    <comment ref="G6" authorId="0" shapeId="0">
      <text>
        <r>
          <rPr>
            <b/>
            <sz val="9"/>
            <color indexed="81"/>
            <rFont val="Tahoma"/>
            <family val="2"/>
            <charset val="204"/>
          </rPr>
          <t>Свободный "Pz"
Итоги подводятся только по видимым элементам (сумма).
Включена типовая формула:
=ЕСЛИ(И(Pz_169_BUDG="";Pz_769_4="";Pz_769_5="");"";SUM(Pz_169_BUDG:Pz_769_5))</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=ЕСЛИ(ИЛИ(Применимость=0;Применимость="");"";Pz)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расходов].[Наличие просроченной кредиторской задолженности по расходам]</t>
        </r>
      </text>
    </comment>
  </commentList>
</comments>
</file>

<file path=xl/comments12.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показатели].[Количество аннулированных в отчетном периоде оформленных ГРБС расходных расписаний, в которых предусмотрено уменьшение лимитов бюджетных обязательств на финансовый год и (или) объемов финансирования расходов с начала финансового года по подведомственным ГРБС учреждениям средств бюджета города]</t>
        </r>
      </text>
    </comment>
    <comment ref="E5" authorId="0" shapeId="0">
      <text>
        <r>
          <rPr>
            <b/>
            <sz val="9"/>
            <color indexed="81"/>
            <rFont val="Tahoma"/>
            <family val="2"/>
            <charset val="204"/>
          </rPr>
          <t>Свободный "Скоррект N0"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показатели].[Общее количество принятых от ГРБС отделом муниципального казначейства  департамента по финансам расходных расписаний, оформленных ГРБС, предусматривающих уменьшение лимитов бюджетных обязательств на финансовый год и (или) объемов финансирования расходов с начала финансового года по подведомственным учреждениям средств бюджета города, за отчетный период]</t>
        </r>
      </text>
    </comment>
    <comment ref="G5" authorId="0" shapeId="0">
      <text>
        <r>
          <rPr>
            <b/>
            <sz val="9"/>
            <color indexed="81"/>
            <rFont val="Tahoma"/>
            <family val="2"/>
            <charset val="204"/>
          </rPr>
          <t>Свободный "Скорректир N"
Итоги подводятся только по видимым элементам (не вычислять).</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=ЕСЛИ(ИЛИ(Применимость=0;Применимость="");"";Скоррект N0/Скорректир 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=ЕСЛИ(Значение="";"";ЕСЛИ(Значение&lt;=10;(1-(Значение/100));0))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расходов].[Доля аннулированных отрицательных расходных расписаний]</t>
        </r>
      </text>
    </comment>
  </commentList>
</comments>
</file>

<file path=xl/comments13.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показатели].[Количество расчетно-платежных документов, представленных ГРБС и ПБС в отчетном периоде и отклоненных ДФБ по итогам проведения контрольных процедур]</t>
        </r>
      </text>
    </comment>
    <comment ref="E6" authorId="0" shapeId="0">
      <text>
        <r>
          <rPr>
            <b/>
            <sz val="9"/>
            <color indexed="81"/>
            <rFont val="Tahoma"/>
            <family val="2"/>
            <charset val="204"/>
          </rPr>
          <t>Свободный "Скоррект_N0"
Итоги подводятся только по видимым элементам (сумма).</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показатели].[Общее количество расчетно-платежных документов, принятых ДФБ от ГРБС и ПБС в отчетном периоде]</t>
        </r>
      </text>
    </comment>
    <comment ref="G6" authorId="0" shapeId="0">
      <text>
        <r>
          <rPr>
            <b/>
            <sz val="9"/>
            <color indexed="81"/>
            <rFont val="Tahoma"/>
            <family val="2"/>
            <charset val="204"/>
          </rPr>
          <t>Свободный "Скоррект_N"
Итоги подводятся только по видимым элементам (сумма).</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=ЕСЛИ(ИЛИ(Применимость=0;Применимость="");"";Скоррект_N0/Скоррект_N*100)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=ЕСЛИ(Значение="";"";ЕСЛИ(Значение&lt;=10;POWER(1-(Значение/100);(LN(0.8)/(LN(1-($A$3/100)))));0))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r>
      </text>
    </comment>
  </commentList>
</comments>
</file>

<file path=xl/comments14.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charset val="1"/>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показатели].[Сумма положительных изменений сводной бюджетной росписи бюджета в отчётном периоде]</t>
        </r>
      </text>
    </comment>
    <comment ref="E6" authorId="0" shapeId="0">
      <text>
        <r>
          <rPr>
            <b/>
            <sz val="9"/>
            <color indexed="81"/>
            <rFont val="Tahoma"/>
            <family val="2"/>
            <charset val="204"/>
          </rPr>
          <t>Свободный "Скоррек_S1"
Итоги подводятся только по видимым элементам (сумма).
Включена типовая формула:
=S1</t>
        </r>
      </text>
    </comment>
    <comment ref="F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бюджетных ассигнований ГРБС согласно сводной бюджетной росписи бюджета города с учетом внесенных в нее изменений по состоянию на конец отчетного периода]</t>
        </r>
      </text>
    </comment>
    <comment ref="G6" authorId="0" shapeId="0">
      <text>
        <r>
          <rPr>
            <b/>
            <sz val="9"/>
            <color indexed="81"/>
            <rFont val="Tahoma"/>
            <family val="2"/>
            <charset val="204"/>
          </rPr>
          <t>Свободный "Скоррек_b"
Итоги подводятся только по видимым элементам (сумма).
Включена типовая формула:
=b</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=ЕСЛИ(ИЛИ(Применимость=0;Применимость="");"";(Скоррек_S1/Скоррек_b)*100)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=ЕСЛИ(Значение="";"";ЕСЛИ(Значение&lt;=15;POWER(1-(Значение/100);(LN(0.7)/(LN(1-($A$3/100)))));0))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планирования расходов]</t>
        </r>
      </text>
    </comment>
  </commentList>
</comments>
</file>

<file path=xl/comments15.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 ref="D5" authorId="0" shapeId="0">
      <text>
        <r>
          <rPr>
            <b/>
            <sz val="9"/>
            <color indexed="81"/>
            <rFont val="Tahoma"/>
            <family val="2"/>
            <charset val="204"/>
          </rPr>
          <t>Свободный "А"
Итоги подводятся только по видимым элементам (не вычислять).</t>
        </r>
      </text>
    </comment>
    <comment ref="E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 ref="F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=ЕСЛИ(Значение="";"";ЕСЛИ(Значение=0;1;0))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r>
      </text>
    </comment>
  </commentList>
</comments>
</file>

<file path=xl/comments16.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 ref="D6" authorId="0" shapeId="0">
      <text>
        <r>
          <rPr>
            <b/>
            <sz val="9"/>
            <color indexed="81"/>
            <rFont val="Tahoma"/>
            <family val="2"/>
            <charset val="204"/>
          </rPr>
          <t>Свободный "Наличие НПА"
Итоги подводятся только по видимым элементам (не вычислять).</t>
        </r>
      </text>
    </comment>
    <comment ref="E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=ЕСЛИ(ИЛИ(Применимость=0;Применимость="");"";Наличие НПА)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 ref="F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аудит].[Качество правового акта об организации внутреннего финансового аудита и внутреннего финансового контроля]</t>
        </r>
      </text>
    </comment>
  </commentList>
</comments>
</file>

<file path=xl/comments17.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отчетного года_130]</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отчетного года_730]</t>
        </r>
      </text>
    </comment>
    <comment ref="F7" authorId="0" shapeId="0">
      <text>
        <r>
          <rPr>
            <b/>
            <sz val="9"/>
            <color indexed="81"/>
            <rFont val="Tahoma"/>
            <family val="2"/>
            <charset val="204"/>
          </rPr>
          <t>Свободный "Общая_J0"
Итоги подводятся только по видимым элементам (сумма).
Включена типовая формула:
=ЕСЛИ(И(J0_130="";J0_730="");"";SUM(J0_130:J0_730))</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года, следующего за отчетным_130]</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показатели].[Стоимость материальных запасов ГРБС по состоянию на 1 января года, следующего за отчетным_730]</t>
        </r>
      </text>
    </comment>
    <comment ref="I7" authorId="0" shapeId="0">
      <text>
        <r>
          <rPr>
            <b/>
            <sz val="9"/>
            <color indexed="81"/>
            <rFont val="Tahoma"/>
            <family val="2"/>
            <charset val="204"/>
          </rPr>
          <t>Свободный "Общая_J1"
Итоги подводятся только по видимым элементам (сумма).
Включена типовая формула:
=ЕСЛИ(И(J1_130="";J1_730="");"";SUM(J1_130:J1_730))</t>
        </r>
      </text>
    </comment>
    <comment ref="J7" authorId="0" shapeId="0">
      <text>
        <r>
          <rPr>
            <b/>
            <sz val="9"/>
            <color indexed="81"/>
            <rFont val="Tahoma"/>
            <family val="2"/>
            <charset val="204"/>
          </rPr>
          <t>Свободный "Отклонение"
Итоги подводятся только по видимым элементам (сумма).
Включена типовая формула:
=ЕСЛИ(И(Общая_J0="";Общая_J1="");"";Общая_J1-Общая_J0)</t>
        </r>
      </text>
    </comment>
    <comment ref="K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=ЕСЛИ(ИЛИ(Применимость=0;Применимость="");"";100*Отклонение/Общая_J0)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 ref="L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=ЕСЛИ(Значение="";"";ЕСЛИ(Значение&lt;$A$3;1;ЕСЛИ(И((Значение&gt;$A$3);(Значение&lt;2*$A$3));(1-((Значение-$A$3)/$A$3));ЕСЛИ(Значение&gt;(2*$A$3);0))))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аудит].[Динамика объема материальных запасов]</t>
        </r>
      </text>
    </comment>
  </commentList>
</comments>
</file>

<file path=xl/comments18.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показатели].[Количество муниципальных учреждений, подведомственных ГРБС, разместивших установленный перечень сведений о муниципальных учреждениях на официальном сайте в сети Интернет по размещению информации о государственных и муниципальных учреждениях (www.bus.qov.ru)]</t>
        </r>
      </text>
    </comment>
    <comment ref="E5" authorId="0" shapeId="0">
      <text>
        <r>
          <rPr>
            <b/>
            <sz val="9"/>
            <color indexed="81"/>
            <rFont val="Tahoma"/>
            <family val="2"/>
            <charset val="204"/>
          </rPr>
          <t>Свободный "Скоррект N"
Итоги подводятся только по видимым элементам (сумма).
Включена типовая формула:
=ЕСЛИ(N="";"";N)</t>
        </r>
      </text>
    </comment>
    <comment ref="F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показатели].[Общее количество муниципальных учреждений, подведомственных ГРБС]</t>
        </r>
      </text>
    </comment>
    <comment ref="G5" authorId="0" shapeId="0">
      <text>
        <r>
          <rPr>
            <b/>
            <sz val="9"/>
            <color indexed="81"/>
            <rFont val="Tahoma"/>
            <family val="2"/>
            <charset val="204"/>
          </rPr>
          <t>Свободный "Скоррект n"
Итоги подводятся только по видимым элементам (сумма).
Включена типовая формула:
=ЕСЛИ(n="";"";n)</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=ЕСЛИ(ИЛИ(Применимость=0;Применимость="");"";(100*Скоррект N/Скоррект n))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=ЕСЛИ(Значение="";"";ЕСЛИ(Значение&gt;=99;1;0))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показатели].[Контроль и аудит].[Наличие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r>
      </text>
    </comment>
  </commentList>
</comments>
</file>

<file path=xl/comments19.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 ref="D5" authorId="0" shapeId="0">
      <text>
        <r>
          <rPr>
            <b/>
            <sz val="9"/>
            <color indexed="81"/>
            <rFont val="Tahoma"/>
            <family val="2"/>
            <charset val="204"/>
          </rPr>
          <t>Свободный "Nkd"
Итоги подводятся только по видимым элементам (не вычислять).</t>
        </r>
      </text>
    </comment>
    <comment ref="E5" authorId="0" shapeId="0">
      <text>
        <r>
          <rPr>
            <b/>
            <sz val="9"/>
            <color indexed="81"/>
            <rFont val="Tahoma"/>
            <family val="2"/>
            <charset val="204"/>
          </rPr>
          <t>Свободный "Nh"
Итоги подводятся только по видимым элементам (не вычислять).</t>
        </r>
      </text>
    </comment>
    <comment ref="F5" authorId="0" shapeId="0">
      <text>
        <r>
          <rPr>
            <b/>
            <sz val="9"/>
            <color indexed="81"/>
            <rFont val="Tahoma"/>
            <family val="2"/>
            <charset val="204"/>
          </rPr>
          <t>Свободный "Ns"
Итоги подводятся только по видимым элементам (не вычислять).</t>
        </r>
      </text>
    </comment>
    <comment ref="G5" authorId="0" shapeId="0">
      <text>
        <r>
          <rPr>
            <b/>
            <sz val="9"/>
            <color indexed="81"/>
            <rFont val="Tahoma"/>
            <family val="2"/>
            <charset val="204"/>
          </rPr>
          <t>Свободный "N"
Итоги подводятся только по видимым элементам (не вычислять).</t>
        </r>
      </text>
    </comment>
    <comment ref="H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=ЕСЛИ(ИЛИ(Применимость=0;Применимость="");"";100*(1.5*Nkd+1.2*Nh+0.9*Ns)/N)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 ref="I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=ЕСЛИ(Значение="";"";ЕСЛИ(Значение&gt;=120;1;ЕСЛИ(И(Значение&gt;100;Значение&lt;120);((Значение-100)/20);ЕСЛИ(Значение&lt;=100;0))))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средств].[Квалификация сотрудников, осуществляющих финансово-экономическую деятельность]</t>
        </r>
      </text>
    </comment>
  </commentList>
</comments>
</file>

<file path=xl/comments2.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 ref="D6" authorId="0" shapeId="0">
      <text>
        <r>
          <rPr>
            <b/>
            <sz val="9"/>
            <color indexed="81"/>
            <rFont val="Tahoma"/>
            <family val="2"/>
            <charset val="204"/>
          </rPr>
          <t>Свободный "Акт"
Итоги подводятся только по видимым элементам (не вычислять).</t>
        </r>
      </text>
    </comment>
    <comment ref="E6" authorId="0" shapeId="0">
      <text>
        <r>
          <rPr>
            <b/>
            <sz val="9"/>
            <color indexed="81"/>
            <rFont val="Tahoma"/>
            <family val="2"/>
            <charset val="204"/>
          </rPr>
          <t>Свободный "РРО"
Итоги подводятся только по видимым элементам (не вычислять).</t>
        </r>
      </text>
    </comment>
    <comment ref="F6" authorId="0" shapeId="0">
      <text>
        <r>
          <rPr>
            <b/>
            <sz val="9"/>
            <color indexed="81"/>
            <rFont val="Tahoma"/>
            <family val="2"/>
            <charset val="204"/>
          </rPr>
          <t>Свободный "БА"
Итоги подводятся только по видимым элементам (не вычислять).</t>
        </r>
      </text>
    </comment>
    <comment ref="G6" authorId="0" shapeId="0">
      <text>
        <r>
          <rPr>
            <b/>
            <sz val="9"/>
            <color indexed="81"/>
            <rFont val="Tahoma"/>
            <family val="2"/>
            <charset val="204"/>
          </rPr>
          <t>Свободный "БА_ПБС"
Итоги подводятся только по видимым элементам (не вычислять).</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=ЕСЛИ(ИЛИ(Применимость=0;Применимость="");"";ЕСЛИ(И(РРО=1;БА=1;БА_ПБС=1);1;ЕСЛИ(И(РРО=1;БА=1);0.75;ЕСЛИ(ИЛИ(РРО=1;БА=1);0.5;ЕСЛИ(ИЛИ(Акт&lt;&gt;"";И(РРО&lt;&gt;1;БА&lt;&gt;1));0))))*100)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внутренние процедуры подготовки бюджетных проектировок]</t>
        </r>
      </text>
    </comment>
  </commentList>
</comments>
</file>

<file path=xl/comments20.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 ref="D5" authorId="0" shapeId="0">
      <text>
        <r>
          <rPr>
            <b/>
            <sz val="9"/>
            <color indexed="81"/>
            <rFont val="Tahoma"/>
            <family val="2"/>
            <charset val="204"/>
          </rPr>
          <t>Свободный "Nkv"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=ЕСЛИ(ИЛИ(Применимость=0;Применимость="");"";100*Nkv/N)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средств].[Дополнительное профессиональное образование сотрудников, осуществляющих финансово-экономическую деятельность]</t>
        </r>
      </text>
    </comment>
  </commentList>
</comments>
</file>

<file path=xl/comments21.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 ref="D5" authorId="0" shapeId="0">
      <text>
        <r>
          <rPr>
            <b/>
            <sz val="9"/>
            <color indexed="81"/>
            <rFont val="Tahoma"/>
            <family val="2"/>
            <charset val="204"/>
          </rPr>
          <t>Свободный "n"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=ЕСЛИ(ИЛИ(Применимость=0;Применимость="");"";100*n/N)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=ЕСЛИ(Значение="";"";Значение/100)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средств].[Укомплектованность должностей сотрудниками, осуществляющими финансово-экономическую деятельность]</t>
        </r>
      </text>
    </comment>
  </commentList>
</comments>
</file>

<file path=xl/comments22.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 ref="D5" authorId="0" shapeId="0">
      <text>
        <r>
          <rPr>
            <b/>
            <sz val="9"/>
            <color indexed="81"/>
            <rFont val="Tahoma"/>
            <family val="2"/>
            <charset val="204"/>
          </rPr>
          <t>Свободный "N1"
Итоги подводятся только по видимым элементам (не вычислять).</t>
        </r>
      </text>
    </comment>
    <comment ref="E5" authorId="0" shapeId="0">
      <text>
        <r>
          <rPr>
            <b/>
            <sz val="9"/>
            <color indexed="81"/>
            <rFont val="Tahoma"/>
            <family val="2"/>
            <charset val="204"/>
          </rPr>
          <t>Свободный "N"
Итоги подводятся только по видимым элементам (не вычислять).</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=ЕСЛИ(ИЛИ(Применимость=0;Применимость="");"";ЕСЛИ(ИЛИ(N1=0;N=0);0;100*N1/N))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=ЕСЛИ(Значение="";"";ЕСЛИ(Значение&gt;=25;1;(Значение/25)))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показатели].[Кадровый потенциал сотрудников, осуществляющих финансово-экономическую деятельность главного распорядителя бюджетных средств].[Количество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r>
      </text>
    </comment>
  </commentList>
</comments>
</file>

<file path=xl/comments3.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charset val="1"/>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 ref="D6" authorId="0" shapeId="0">
      <text>
        <r>
          <rPr>
            <b/>
            <sz val="9"/>
            <color indexed="81"/>
            <rFont val="Tahoma"/>
            <family val="2"/>
            <charset val="204"/>
          </rPr>
          <t>Свободный "Процедуры БС"
Итоги подводятся только по видимым элементам (не вычислять).</t>
        </r>
      </text>
    </comment>
    <comment ref="E6" authorId="0" shapeId="0">
      <text>
        <r>
          <rPr>
            <b/>
            <sz val="9"/>
            <color indexed="81"/>
            <rFont val="Tahoma"/>
            <family val="2"/>
            <charset val="204"/>
          </rPr>
          <t>Свободный "Расчеты ЮС"
Итоги подводятся только по видимым элементам (не вычислять).</t>
        </r>
      </text>
    </comment>
    <comment ref="F6" authorId="0" shapeId="0">
      <text>
        <r>
          <rPr>
            <b/>
            <sz val="9"/>
            <color indexed="81"/>
            <rFont val="Tahoma"/>
            <family val="2"/>
            <charset val="204"/>
          </rPr>
          <t>Свободный "Проекты БС"
Итоги подводятся только по видимым элементам (не вычислять).</t>
        </r>
      </text>
    </comment>
    <comment ref="G6" authorId="0" shapeId="0">
      <text>
        <r>
          <rPr>
            <b/>
            <sz val="9"/>
            <color indexed="81"/>
            <rFont val="Tahoma"/>
            <family val="2"/>
            <charset val="204"/>
          </rPr>
          <t>Свободный "Др требования к БС"
Итоги подводятся только по видимым элементам (не вычислять).</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=Оценка*100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Частный фильтр "Период.Период"
[Данные всех периодов].[2018]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в части расходов].[Качество правового акта, регулирующего порядок составления, утверждения и ведения бюджетных смет]</t>
        </r>
      </text>
    </comment>
  </commentList>
</comments>
</file>

<file path=xl/comments4.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family val="2"/>
            <charset val="204"/>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по налоговым и неналоговым доходам бюджета по главному администратору доходов  бюджета по данным отчета об исполнении  бюджета за отчетный финансовый год]</t>
        </r>
      </text>
    </comment>
    <comment ref="E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показатели].[Утвержденное бюджетное назначение по налоговым и неналоговым доходам бюджета по главному администратору доходов  бюджета по данным отчета об исполнении  бюджета за отчетный финансовый год]</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=ЕСЛИ(ИЛИ(Применимость=0;Применимость="");"";(R/R№)*100)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95;0;ЕСЛИ(И(R=0;R№=0);1;ЕСЛИ(И(R&gt;0;R№=0);0.5;ЕСЛИ(И(Значение&gt;=100;Значение&lt;=105);1;ЕСЛИ(И(Значение&lt;100;Значение&gt;=95);0.5;ЕСЛИ(Значение&gt;105;0.5;"")))))))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планирования поступлений налоговых и неналоговых до ходов бюджета города Сочи]</t>
        </r>
      </text>
    </comment>
  </commentList>
</comments>
</file>

<file path=xl/comments5.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показатели].[Плановые объемы остатков неиспользованных средств, подлежащих возврату в доход краевого бюджета в установленные сроки_324]</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показатели].[Плановые объемы остатков неиспользованных средств, подлежащих возврату в доход краевого бюджета в установленные сроки_324К]</t>
        </r>
      </text>
    </comment>
    <comment ref="F6" authorId="0" shapeId="0">
      <text>
        <r>
          <rPr>
            <b/>
            <sz val="9"/>
            <color indexed="81"/>
            <rFont val="Tahoma"/>
            <family val="2"/>
            <charset val="204"/>
          </rPr>
          <t>Свободный "Общая_Rp1"
Итоги подводятся только по видимым элементам (сумма).
Включена типовая формула:
=ЕСЛИ(И(Rp1_324="";Rp1_324К="");"";SUM(Rp1_324:Rp1_324К))</t>
        </r>
      </text>
    </comment>
    <comment ref="G6" authorId="0" shapeId="0">
      <text>
        <r>
          <rPr>
            <b/>
            <sz val="9"/>
            <color indexed="81"/>
            <rFont val="Tahoma"/>
            <family val="2"/>
            <charset val="204"/>
          </rPr>
          <t>Свободный "Rj1"
Итоги подводятся только по видимым элементам (сумма).</t>
        </r>
      </text>
    </comment>
    <comment ref="H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=ЕСЛИ(ИЛИ(Применимость=0;Применимость="");"";ЕСЛИ(И(Общая_Rp1=0;Rj1=0);0;ЕСЛИ(Общая_Rp1=0;0;(Rj1/Общая_Rp1)*100)))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 ref="I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=ЕСЛИ(Значение="";"";ЕСЛИ(Значение&gt;=100;1;0))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r>
      </text>
    </comment>
  </commentList>
</comments>
</file>

<file path=xl/comments6.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годом_169_BUDG]</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00000)_169_BUDG]</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годом_769_4]</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00000)_769_4]</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годом_769_5]</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00000)_769_5]</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годом_769_6]</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(по синтетическому коду 1 205 00000)_769_6]</t>
        </r>
      </text>
    </comment>
    <comment ref="L7" authorId="0" shapeId="0">
      <text>
        <r>
          <rPr>
            <b/>
            <sz val="9"/>
            <color indexed="81"/>
            <rFont val="Tahoma"/>
            <family val="2"/>
            <charset val="204"/>
          </rPr>
          <t>Свободный "Общая"
Итоги подводятся только по видимым элементам (сумма).
Включена типовая формула:
=ЕСЛИ(И(D7="";E7="";F7="";D_769_6="");"";(D_169_BUDG-D205_169_BUDG)+(D_769_4-D205_769_4)+(D_769_5-D205_769_5)+(D_769_6-D205_769_6))</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и подведомственных ПБС в отчетном финансовом году]</t>
        </r>
      </text>
    </comment>
    <comment ref="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=ЕСЛИ(ИЛИ(Применимость=0;Применимость="");"";(Общая/R)*100)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 ref="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=ЕСЛИ(Значение="";"";ЕСЛИ(Значение&lt;=5;1;ЕСЛИ(Значение&gt;=15;0;POWER(1-(Значение/100);(LN(0.7)/(LN(1-($A$3/100))))))))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в части доходов].[Эффективность управления дебиторской задолженностью по расчетам с дебиторами по расходам]</t>
        </r>
      </text>
    </comment>
  </commentList>
</comments>
</file>

<file path=xl/comments7.xml><?xml version="1.0" encoding="utf-8"?>
<comments xmlns="http://schemas.openxmlformats.org/spreadsheetml/2006/main">
  <authors>
    <author>Елена Ивлиева</author>
  </authors>
  <commentList>
    <comment ref="A5" authorId="0" shapeId="0">
      <text>
        <r>
          <rPr>
            <b/>
            <sz val="9"/>
            <color indexed="81"/>
            <rFont val="Tahoma"/>
            <family val="2"/>
            <charset val="204"/>
          </rPr>
          <t>Свойство измерения "Администратор.Сопоставим"</t>
        </r>
      </text>
    </comment>
    <comment ref="B5" authorId="0" shapeId="0">
      <text>
        <r>
          <rPr>
            <b/>
            <sz val="9"/>
            <color indexed="81"/>
            <rFont val="Tahoma"/>
            <charset val="1"/>
          </rPr>
          <t>Измерение "Администратор.Сопоставим"
Параметр "ГРБС"</t>
        </r>
      </text>
    </comment>
    <comment ref="C5"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 ref="D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показатели].[Кассовые расходы в IV квартале отчетного периода]</t>
        </r>
      </text>
    </comment>
    <comment ref="E5"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(не вычислять).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в отчетном финансовом году]</t>
        </r>
      </text>
    </comment>
    <comment ref="F5"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=ЕСЛИ(ИЛИ(Применимость=0;Применимость="");"";(E4/E)*100)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 ref="G5"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=ЕСЛИ(Значение="";"";ЕСЛИ(Значение&lt;=40;1;ЕСЛИ(И(Значение&gt;40;Значение&lt;=45);(1-(Значение-40)/40);0)))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осуществления равномерности расходов]</t>
        </r>
      </text>
    </comment>
  </commentList>
</comments>
</file>

<file path=xl/comments8.xml><?xml version="1.0" encoding="utf-8"?>
<comments xmlns="http://schemas.openxmlformats.org/spreadsheetml/2006/main">
  <authors>
    <author>Елена Ивлиева</author>
  </authors>
  <commentList>
    <comment ref="A7" authorId="0" shapeId="0">
      <text>
        <r>
          <rPr>
            <b/>
            <sz val="9"/>
            <color indexed="81"/>
            <rFont val="Tahoma"/>
            <family val="2"/>
            <charset val="204"/>
          </rPr>
          <t>Свойство измерения "Администратор.Сопоставим"</t>
        </r>
      </text>
    </comment>
    <comment ref="B7" authorId="0" shapeId="0">
      <text>
        <r>
          <rPr>
            <b/>
            <sz val="9"/>
            <color indexed="81"/>
            <rFont val="Tahoma"/>
            <family val="2"/>
            <charset val="204"/>
          </rPr>
          <t>Измерение "Администратор.Сопоставим"
Параметр "ГРБС"</t>
        </r>
      </text>
    </comment>
    <comment ref="C7"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 ref="D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исполнение_январь]</t>
        </r>
      </text>
    </comment>
    <comment ref="E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исполнение_февраль]</t>
        </r>
      </text>
    </comment>
    <comment ref="F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исполнение_март]</t>
        </r>
      </text>
    </comment>
    <comment ref="G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исполнение_апрель]</t>
        </r>
      </text>
    </comment>
    <comment ref="H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исполнение_май]</t>
        </r>
      </text>
    </comment>
    <comment ref="I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исполнение_июнь]</t>
        </r>
      </text>
    </comment>
    <comment ref="J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исполнение_июль]</t>
        </r>
      </text>
    </comment>
    <comment ref="K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исполнение_август]</t>
        </r>
      </text>
    </comment>
    <comment ref="L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исполнение_сентябрь]</t>
        </r>
      </text>
    </comment>
    <comment ref="M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исполнение_октябрь]</t>
        </r>
      </text>
    </comment>
    <comment ref="N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исполнение_ноябрь]</t>
        </r>
      </text>
    </comment>
    <comment ref="O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исполнение_декабрь]</t>
        </r>
      </text>
    </comment>
    <comment ref="P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план_январь]</t>
        </r>
      </text>
    </comment>
    <comment ref="Q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план_февраль]</t>
        </r>
      </text>
    </comment>
    <comment ref="R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план_март]</t>
        </r>
      </text>
    </comment>
    <comment ref="S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план_апрель]</t>
        </r>
      </text>
    </comment>
    <comment ref="T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план_май]</t>
        </r>
      </text>
    </comment>
    <comment ref="U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план_июнь]</t>
        </r>
      </text>
    </comment>
    <comment ref="V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план_июль]</t>
        </r>
      </text>
    </comment>
    <comment ref="W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план_август]</t>
        </r>
      </text>
    </comment>
    <comment ref="X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план_сентябрь]</t>
        </r>
      </text>
    </comment>
    <comment ref="Y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план_октябрь]</t>
        </r>
      </text>
    </comment>
    <comment ref="Z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план_ноябрь]</t>
        </r>
      </text>
    </comment>
    <comment ref="AA7"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показатели].[Кассовый план_декабрь]</t>
        </r>
      </text>
    </comment>
    <comment ref="AB7" authorId="0" shapeId="0">
      <text>
        <r>
          <rPr>
            <b/>
            <sz val="9"/>
            <color indexed="81"/>
            <rFont val="Tahoma"/>
            <family val="2"/>
            <charset val="204"/>
          </rPr>
          <t>Свободный "l_1"
Итоги подводятся только по видимым элементам (сумма).
Включена типовая формула:
=ЕСЛИ(И(F_1="";Pl_1="");"";ЕСЛИ(И(F_1=0;Pl_1=0);"";ЕСЛИ((F_1/Pl_1)&gt;=1;1;F_1/Pl_1)))</t>
        </r>
      </text>
    </comment>
    <comment ref="AC7" authorId="0" shapeId="0">
      <text>
        <r>
          <rPr>
            <b/>
            <sz val="9"/>
            <color indexed="81"/>
            <rFont val="Tahoma"/>
            <family val="2"/>
            <charset val="204"/>
          </rPr>
          <t>Свободный "l_2"
Итоги подводятся только по видимым элементам (сумма).
Включена типовая формула:
=ЕСЛИ(И(F_2="";Pl_2="");"";ЕСЛИ(И(F_2=0;Pl_2=0);"";ЕСЛИ((F_2/Pl_2)&gt;=1;1;F_2/Pl_2)))</t>
        </r>
      </text>
    </comment>
    <comment ref="AD7" authorId="0" shapeId="0">
      <text>
        <r>
          <rPr>
            <b/>
            <sz val="9"/>
            <color indexed="81"/>
            <rFont val="Tahoma"/>
            <family val="2"/>
            <charset val="204"/>
          </rPr>
          <t>Свободный "l_3"
Итоги подводятся только по видимым элементам (сумма).
Включена типовая формула:
=ЕСЛИ(И(F_3="";Pl_3="");"";ЕСЛИ(И(F_3=0;Pl_3=0);"";ЕСЛИ((F_3/Pl_3)&gt;=1;1;F_3/Pl_3)))</t>
        </r>
      </text>
    </comment>
    <comment ref="AE7" authorId="0" shapeId="0">
      <text>
        <r>
          <rPr>
            <b/>
            <sz val="9"/>
            <color indexed="81"/>
            <rFont val="Tahoma"/>
            <family val="2"/>
            <charset val="204"/>
          </rPr>
          <t>Свободный "l_4"
Итоги подводятся только по видимым элементам (сумма).
Включена типовая формула:
=ЕСЛИ(И(F_4="";Pl_4="");"";ЕСЛИ(И(F_4=0;Pl_4=0);"";ЕСЛИ((F_4/Pl_4)&gt;=1;1;F_4/Pl_4)))</t>
        </r>
      </text>
    </comment>
    <comment ref="AF7" authorId="0" shapeId="0">
      <text>
        <r>
          <rPr>
            <b/>
            <sz val="9"/>
            <color indexed="81"/>
            <rFont val="Tahoma"/>
            <family val="2"/>
            <charset val="204"/>
          </rPr>
          <t>Свободный "l_5"
Итоги подводятся только по видимым элементам (сумма).
Включена типовая формула:
=ЕСЛИ(И(F_5="";Pl_5="");"";ЕСЛИ(И(F_5=0;Pl_5=0);"";ЕСЛИ((F_5/Pl_5)&gt;=1;1;F_5/Pl_5)))</t>
        </r>
      </text>
    </comment>
    <comment ref="AG7" authorId="0" shapeId="0">
      <text>
        <r>
          <rPr>
            <b/>
            <sz val="9"/>
            <color indexed="81"/>
            <rFont val="Tahoma"/>
            <family val="2"/>
            <charset val="204"/>
          </rPr>
          <t>Свободный "l_6"
Итоги подводятся только по видимым элементам (сумма).
Включена типовая формула:
=ЕСЛИ(И(F_6="";Pl_6="");"";ЕСЛИ(И(F_6=0;Pl_6=0);"";ЕСЛИ((F_6/Pl_6)&gt;=1;1;F_6/Pl_6)))</t>
        </r>
      </text>
    </comment>
    <comment ref="AH7" authorId="0" shapeId="0">
      <text>
        <r>
          <rPr>
            <b/>
            <sz val="9"/>
            <color indexed="81"/>
            <rFont val="Tahoma"/>
            <family val="2"/>
            <charset val="204"/>
          </rPr>
          <t>Свободный "l_7"
Итоги подводятся только по видимым элементам (сумма).
Включена типовая формула:
=ЕСЛИ(И(F_7="";Pl_7="");"";ЕСЛИ(И(F_7=0;Pl_7=0);"";ЕСЛИ((F_7/Pl_7)&gt;=1;1;F_7/Pl_7)))</t>
        </r>
      </text>
    </comment>
    <comment ref="AI7" authorId="0" shapeId="0">
      <text>
        <r>
          <rPr>
            <b/>
            <sz val="9"/>
            <color indexed="81"/>
            <rFont val="Tahoma"/>
            <family val="2"/>
            <charset val="204"/>
          </rPr>
          <t>Свободный "l_8"
Итоги подводятся только по видимым элементам (сумма).
Включена типовая формула:
=ЕСЛИ(И(F_8="";Pl_8="");"";ЕСЛИ(И(F_8=0;Pl_8=0);"";ЕСЛИ((F_8/Pl_8)&gt;=1;1;F_8/Pl_8)))</t>
        </r>
      </text>
    </comment>
    <comment ref="AJ7" authorId="0" shapeId="0">
      <text>
        <r>
          <rPr>
            <b/>
            <sz val="9"/>
            <color indexed="81"/>
            <rFont val="Tahoma"/>
            <family val="2"/>
            <charset val="204"/>
          </rPr>
          <t>Свободный "l_9"
Итоги подводятся только по видимым элементам (сумма).
Включена типовая формула:
=ЕСЛИ(И(F_9="";Pl_9="");"";ЕСЛИ(И(F_9=0;Pl_9=0);"";ЕСЛИ((F_9/Pl_9)&gt;=1;1;F_9/Pl_9)))</t>
        </r>
      </text>
    </comment>
    <comment ref="AK7" authorId="0" shapeId="0">
      <text>
        <r>
          <rPr>
            <b/>
            <sz val="9"/>
            <color indexed="81"/>
            <rFont val="Tahoma"/>
            <family val="2"/>
            <charset val="204"/>
          </rPr>
          <t>Свободный "l_10"
Итоги подводятся только по видимым элементам (сумма).
Включена типовая формула:
=ЕСЛИ(И(F_10="";Pl_10="");"";ЕСЛИ(И(F_10=0;Pl_10=0);"";ЕСЛИ((F_10/Pl_10)&gt;=1;1;F_10/Pl_10)))</t>
        </r>
      </text>
    </comment>
    <comment ref="AL7" authorId="0" shapeId="0">
      <text>
        <r>
          <rPr>
            <b/>
            <sz val="9"/>
            <color indexed="81"/>
            <rFont val="Tahoma"/>
            <family val="2"/>
            <charset val="204"/>
          </rPr>
          <t>Свободный "l_11"
Итоги подводятся только по видимым элементам (сумма).
Включена типовая формула:
=ЕСЛИ(И(F_11="";Pl_11="");"";ЕСЛИ(И(F_11=0;Pl_11=0);"";ЕСЛИ((F_11/Pl_11)&gt;=1;1;F_11/Pl_11)))</t>
        </r>
      </text>
    </comment>
    <comment ref="AM7" authorId="0" shapeId="0">
      <text>
        <r>
          <rPr>
            <b/>
            <sz val="9"/>
            <color indexed="81"/>
            <rFont val="Tahoma"/>
            <family val="2"/>
            <charset val="204"/>
          </rPr>
          <t>Свободный "l_12"
Итоги подводятся только по видимым элементам (сумма).
Включена типовая формула:
=ЕСЛИ(И(F_12="";Pl_12="");"";ЕСЛИ(И(F_12=0;Pl_12=0);"";ЕСЛИ((F_12/Pl_12)&gt;=1;1;F_12/Pl_12)))</t>
        </r>
      </text>
    </comment>
    <comment ref="AN7"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=ЕСЛИ(ИЛИ(Применимость=0;Применимость="");"";SUM(l_1:l_12)/12*100)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 ref="AO7"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=ЕСЛИ(Значение="";"";ЕСЛИ(Значение&gt;=97;1;ЕСЛИ(И(Значение&gt;75;Значение&lt;97);POWER((Значение/100);(LN(0.7)/LN($A$3/100)));0)))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расходов].[Качество помесячного исполнения кассового плана в части расходов с учетом прогнозных значений]</t>
        </r>
      </text>
    </comment>
  </commentList>
</comments>
</file>

<file path=xl/comments9.xml><?xml version="1.0" encoding="utf-8"?>
<comments xmlns="http://schemas.openxmlformats.org/spreadsheetml/2006/main">
  <authors>
    <author>Елена Ивлиева</author>
  </authors>
  <commentList>
    <comment ref="A6" authorId="0" shapeId="0">
      <text>
        <r>
          <rPr>
            <b/>
            <sz val="9"/>
            <color indexed="81"/>
            <rFont val="Tahoma"/>
            <family val="2"/>
            <charset val="204"/>
          </rPr>
          <t>Свойство измерения "Администратор.Сопоставим"</t>
        </r>
      </text>
    </comment>
    <comment ref="B6" authorId="0" shapeId="0">
      <text>
        <r>
          <rPr>
            <b/>
            <sz val="9"/>
            <color indexed="81"/>
            <rFont val="Tahoma"/>
            <family val="2"/>
            <charset val="204"/>
          </rPr>
          <t>Измерение "Администратор.Сопоставим"
Параметр "ГРБС"</t>
        </r>
      </text>
    </comment>
    <comment ref="C6" authorId="0" shapeId="0">
      <text>
        <r>
          <rPr>
            <b/>
            <sz val="9"/>
            <color indexed="81"/>
            <rFont val="Tahoma"/>
            <family val="2"/>
            <charset val="204"/>
          </rPr>
          <t>Куб "ФО_Оценка качества ФМ_Показатели"; Мера "Применим ли в оценке"
Итоги подводятся только по видимым элементам (не вычислять).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 ref="D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финансовым обеспечением которых являлись межбюджетные трансферты, имеющие целевое значение, в отчетном финансовом году_324]</t>
        </r>
      </text>
    </comment>
    <comment ref="E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показатели].[Кассовое исполнение расходов ГРБС, финансовым обеспечением которых являлись межбюджетные трансферты, имеющие целевое значение, в отчетном финансовом году_324К]</t>
        </r>
      </text>
    </comment>
    <comment ref="F6" authorId="0" shapeId="0">
      <text>
        <r>
          <rPr>
            <b/>
            <sz val="9"/>
            <color indexed="81"/>
            <rFont val="Tahoma"/>
            <family val="2"/>
            <charset val="204"/>
          </rPr>
          <t>Свободный "Общая_n"
Итоги подводятся только по видимым элементам (сумма).
Включена типовая формула:
=ЕСЛИ(И(n_324="";n_324К="");"";SUM(n_324:n_324К))</t>
        </r>
      </text>
    </comment>
    <comment ref="G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лимитов бюджетных обязательств по целевым средствам на 31 декабря отчётного финансового года_324]</t>
        </r>
      </text>
    </comment>
    <comment ref="H6" authorId="0" shapeId="0">
      <text>
        <r>
          <rPr>
            <b/>
            <sz val="9"/>
            <color indexed="81"/>
            <rFont val="Tahoma"/>
            <family val="2"/>
            <charset val="204"/>
          </rPr>
          <t>Куб "ФО_Оценка качества ФМ_Исходные данные"; Мера "Значение"
Итоги подводятся только по видимым элементам (сумма).
Общий фильтр "Период.Период"
Параметр "Год оценки"
Частный фильтр "Показатели.Оценка качества ФМ_Исходные данные"
[Все показатели].[Объем лимитов бюджетных обязательств по целевым средствам на 31 декабря отчётного финансового года_324К]</t>
        </r>
      </text>
    </comment>
    <comment ref="I6" authorId="0" shapeId="0">
      <text>
        <r>
          <rPr>
            <b/>
            <sz val="9"/>
            <color indexed="81"/>
            <rFont val="Tahoma"/>
            <family val="2"/>
            <charset val="204"/>
          </rPr>
          <t>Свободный "Общая_N"
Итоги подводятся только по видимым элементам (сумма).
Включена типовая формула:
=ЕСЛИ(И(N_324="";N_324К="");"";SUM(N_324:N_324К))</t>
        </r>
      </text>
    </comment>
    <comment ref="J6" authorId="0" shapeId="0">
      <text>
        <r>
          <rPr>
            <b/>
            <sz val="9"/>
            <color indexed="81"/>
            <rFont val="Tahoma"/>
            <family val="2"/>
            <charset val="204"/>
          </rPr>
          <t>Куб "ФО_Оценка качества ФМ_Показатели"; Мера "Значение"
Итоги подводятся только по видимым элементам (среднее).
Включена типовая формула:
=ЕСЛИ(ИЛИ(Применимость=0;Применимость="");"";ЕСЛИ(И(Общая_n=0;Общая_N=0);0;ЕСЛИ(Общая_N=0;0;(Общая_n/Общая_N)*100)))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 ref="K6" authorId="0" shapeId="0">
      <text>
        <r>
          <rPr>
            <b/>
            <sz val="9"/>
            <color indexed="81"/>
            <rFont val="Tahoma"/>
            <family val="2"/>
            <charset val="204"/>
          </rPr>
          <t>Куб "ФО_Оценка качества ФМ_Показатели"; Мера "Оценка показателя"
Итоги подводятся только по видимым элементам (среднее).
Включена типовая формула:
=ЕСЛИ(Значение="";"";ЕСЛИ(Значение&lt;97;0;1))
Общий фильтр "Период.Период"
Параметр "Год оценки"
Частный фильтр "Источники данных"
[Все источники данных].[ФО Оценка качества ФМ - 2018 0]
Параметр "Источник данных"
Частный фильтр "Показатели.Оценка качества ФМ_Сопоставимый"
[Все показатели].[Бюджетное планирование и исполнение бюджета города Сочи в части расходов].[Эффективность использования межбюджетных трансфертов, имеющих целевое назначение, полученных из краевого бюджета]</t>
        </r>
      </text>
    </comment>
  </commentList>
</comments>
</file>

<file path=xl/sharedStrings.xml><?xml version="1.0" encoding="utf-8"?>
<sst xmlns="http://schemas.openxmlformats.org/spreadsheetml/2006/main" count="1214" uniqueCount="308">
  <si>
    <t>Администрация города Сочи</t>
  </si>
  <si>
    <t>Департамент строительства администрации города Сочи</t>
  </si>
  <si>
    <t>Департамент имущественных отношений администрации города Сочи</t>
  </si>
  <si>
    <t>Департамент городского хозяйства администрации города Сочи</t>
  </si>
  <si>
    <t>Управление по образованию и науке администрации города Сочи</t>
  </si>
  <si>
    <t>Управление культуры администрации города Сочи</t>
  </si>
  <si>
    <t>Департамент физической культуры и спорта администрации города Сочи</t>
  </si>
  <si>
    <t>Управление молодежной политики администрации города Сочи</t>
  </si>
  <si>
    <t>Департамент транспорта и дорожного хозяйства администрации города Сочи</t>
  </si>
  <si>
    <t>Администрация Адлерского внутригородского района города Сочи</t>
  </si>
  <si>
    <t>Администрация Лазаревского внутригородского района города Сочи</t>
  </si>
  <si>
    <t>Администрация Хостинского внутригородского района города Сочи</t>
  </si>
  <si>
    <t>Администрация Центрального внутригородского района города Сочи</t>
  </si>
  <si>
    <t>Код</t>
  </si>
  <si>
    <t>Наименование ГРБС</t>
  </si>
  <si>
    <t>Администратор.Сопоставим</t>
  </si>
  <si>
    <t>Значение</t>
  </si>
  <si>
    <t>902</t>
  </si>
  <si>
    <t>918</t>
  </si>
  <si>
    <t>921</t>
  </si>
  <si>
    <t>923</t>
  </si>
  <si>
    <t>925</t>
  </si>
  <si>
    <t>926</t>
  </si>
  <si>
    <t>929</t>
  </si>
  <si>
    <t>934</t>
  </si>
  <si>
    <t>942</t>
  </si>
  <si>
    <t>962</t>
  </si>
  <si>
    <t>972</t>
  </si>
  <si>
    <t>982</t>
  </si>
  <si>
    <t>992</t>
  </si>
  <si>
    <t>Средняя оценка</t>
  </si>
  <si>
    <t>Акт</t>
  </si>
  <si>
    <t>РРО</t>
  </si>
  <si>
    <t>БА</t>
  </si>
  <si>
    <t>БА_ПБС</t>
  </si>
  <si>
    <t>в том числе включающие:</t>
  </si>
  <si>
    <t>Проекты БС</t>
  </si>
  <si>
    <t>Др требования к БС</t>
  </si>
  <si>
    <t>Правовой акт ГРБС, содержащий:</t>
  </si>
  <si>
    <t>Процедуры БС</t>
  </si>
  <si>
    <t>Расчеты ЮС</t>
  </si>
  <si>
    <t>S1</t>
  </si>
  <si>
    <t>b</t>
  </si>
  <si>
    <t>Применимость</t>
  </si>
  <si>
    <t>Оценка</t>
  </si>
  <si>
    <t>Оценка E (P_1.1), баллы</t>
  </si>
  <si>
    <t>Показатель P_1.2, %</t>
  </si>
  <si>
    <t>Оценка E (P_1.2), баллы</t>
  </si>
  <si>
    <t>Показатель P_1.3, %</t>
  </si>
  <si>
    <t>Оценка E (P_1.3), баллы</t>
  </si>
  <si>
    <t>Применим ли показатель 1.3 к ГРБС
 (да -1, нет - 0)</t>
  </si>
  <si>
    <t>E4</t>
  </si>
  <si>
    <t>E</t>
  </si>
  <si>
    <t>N0</t>
  </si>
  <si>
    <t>N</t>
  </si>
  <si>
    <t>Pz</t>
  </si>
  <si>
    <t>F_1</t>
  </si>
  <si>
    <t>F_2</t>
  </si>
  <si>
    <t>F_3</t>
  </si>
  <si>
    <t>F_4</t>
  </si>
  <si>
    <t>F_5</t>
  </si>
  <si>
    <t>F_6</t>
  </si>
  <si>
    <t>F_7</t>
  </si>
  <si>
    <t>F_8</t>
  </si>
  <si>
    <t>F_9</t>
  </si>
  <si>
    <t>F_10</t>
  </si>
  <si>
    <t>F_11</t>
  </si>
  <si>
    <t>F_12</t>
  </si>
  <si>
    <t>Pl_1</t>
  </si>
  <si>
    <t>Pl_2</t>
  </si>
  <si>
    <t>Pl_3</t>
  </si>
  <si>
    <t>Pl_4</t>
  </si>
  <si>
    <t>Pl_5</t>
  </si>
  <si>
    <t>Pl_6</t>
  </si>
  <si>
    <t>Pl_7</t>
  </si>
  <si>
    <t>Pl_8</t>
  </si>
  <si>
    <t>Pl_9</t>
  </si>
  <si>
    <t>Pl_10</t>
  </si>
  <si>
    <t>Pl_11</t>
  </si>
  <si>
    <t>Pl_12</t>
  </si>
  <si>
    <t>l_1</t>
  </si>
  <si>
    <t>l_2</t>
  </si>
  <si>
    <t>l_3</t>
  </si>
  <si>
    <t>l_4</t>
  </si>
  <si>
    <t>l_5</t>
  </si>
  <si>
    <t>l_6</t>
  </si>
  <si>
    <t>l_7</t>
  </si>
  <si>
    <t>l_8</t>
  </si>
  <si>
    <t>l_9</t>
  </si>
  <si>
    <t>l_10</t>
  </si>
  <si>
    <t>l_11</t>
  </si>
  <si>
    <t>l_12</t>
  </si>
  <si>
    <t>кассовый план</t>
  </si>
  <si>
    <t>кассовое исполнение</t>
  </si>
  <si>
    <t>январь</t>
  </si>
  <si>
    <t>февраль</t>
  </si>
  <si>
    <t>март</t>
  </si>
  <si>
    <t>апрель</t>
  </si>
  <si>
    <t>май</t>
  </si>
  <si>
    <t>июнь</t>
  </si>
  <si>
    <t>июль</t>
  </si>
  <si>
    <t>август</t>
  </si>
  <si>
    <t>сентябрь</t>
  </si>
  <si>
    <t>октябрь</t>
  </si>
  <si>
    <t>ноябрь</t>
  </si>
  <si>
    <t>декабрь</t>
  </si>
  <si>
    <t>n</t>
  </si>
  <si>
    <t>Показатель P_2.2, %</t>
  </si>
  <si>
    <t>Оценка E (P_2.2), баллы</t>
  </si>
  <si>
    <t>Rj1</t>
  </si>
  <si>
    <t>Показатель P_2.3, %</t>
  </si>
  <si>
    <t>Оценка E (P_2.3), баллы</t>
  </si>
  <si>
    <t>Оценка E (P_3.1), баллы</t>
  </si>
  <si>
    <t>А</t>
  </si>
  <si>
    <t>Оценка E (P_3.2), баллы</t>
  </si>
  <si>
    <t>Оценка E (P_4.1), баллы</t>
  </si>
  <si>
    <t>Применим ли показатель 4.1 к ГРБС
 (да - 1, нет - 0)</t>
  </si>
  <si>
    <t>Показатель P_4.1, дней</t>
  </si>
  <si>
    <t>Показатель P_4.2, (да/нет)</t>
  </si>
  <si>
    <t>Оценка E (P_4.2), баллы</t>
  </si>
  <si>
    <t>Показатель P_4.3, %</t>
  </si>
  <si>
    <t>Оценка E (P_4.3), баллы</t>
  </si>
  <si>
    <t>Применим ли показатель 4.3 к ГРБС 
(да - 1, нет - 0)</t>
  </si>
  <si>
    <t>Применим ли показатель 4.4 к ГРБС 
(да - 1, нет - 0)</t>
  </si>
  <si>
    <t>Оценка E (P_4.4), баллы</t>
  </si>
  <si>
    <t>Применим ли показатель 1.1 к ГРБС
 (да - 1, нет - 0)</t>
  </si>
  <si>
    <t>Отклонение</t>
  </si>
  <si>
    <t>Фактическое количество сотрудников, осуществляющих финансово- экономическую деятельность ГРБС, обладающих дипломами о среднем профессиональном образовании по экономическим направлениям подготовки (специальностям), не имеющих дипломов о высшем профессиональном образовании или о профессиональной переподготовке по экономическим направлениям подготовки (специальностям), по состоянию на 1 января года, следующего за отчетным; (Ns)</t>
  </si>
  <si>
    <t>Применим ли показатель 5.1 к ГРБС
 (да -1, нет - 0)</t>
  </si>
  <si>
    <t>Показатель P_5.1, %</t>
  </si>
  <si>
    <t>Оценка E (P_5.1), баллы</t>
  </si>
  <si>
    <t>Nkd</t>
  </si>
  <si>
    <t>Nh</t>
  </si>
  <si>
    <t>Ns</t>
  </si>
  <si>
    <t>Применим ли показатель 5.2 к ГРБС
 (да -1, нет - 0)</t>
  </si>
  <si>
    <t>Показатель P_5.2, %</t>
  </si>
  <si>
    <t>Оценка E (P_5.2), баллы</t>
  </si>
  <si>
    <t>Nkv</t>
  </si>
  <si>
    <t>Применим ли показатель 5.3 к ГРБС
 (да -1, нет - 0)</t>
  </si>
  <si>
    <t>Показатель P_5.3, %</t>
  </si>
  <si>
    <t>Оценка E (P_5.3), баллы</t>
  </si>
  <si>
    <t>Применим ли показатель 5.4 к ГРБС
 (да -1, нет - 0)</t>
  </si>
  <si>
    <t>Показатель P_5.4, %</t>
  </si>
  <si>
    <t>Оценка E (P_5.4), баллы</t>
  </si>
  <si>
    <t>N1</t>
  </si>
  <si>
    <t>Применим ли показатель 2.2 к ГРБС 
(да - 1, нет - 0)</t>
  </si>
  <si>
    <t>Скоррект N</t>
  </si>
  <si>
    <t>Скоррект n</t>
  </si>
  <si>
    <t>Скоррект N0</t>
  </si>
  <si>
    <t>Pz_169_BUDG</t>
  </si>
  <si>
    <t>Pz_769_4</t>
  </si>
  <si>
    <t>Pz_769_5</t>
  </si>
  <si>
    <t>Общая</t>
  </si>
  <si>
    <t>форма_169_BUDG</t>
  </si>
  <si>
    <t>форма_769_4</t>
  </si>
  <si>
    <t>форма_769_5</t>
  </si>
  <si>
    <t>К_169_BUDG</t>
  </si>
  <si>
    <t>К_769_4</t>
  </si>
  <si>
    <t>К_769_5</t>
  </si>
  <si>
    <t>К_769_6</t>
  </si>
  <si>
    <t>форма_769_6</t>
  </si>
  <si>
    <t>n_324</t>
  </si>
  <si>
    <t>n_324К</t>
  </si>
  <si>
    <t>Общая_n</t>
  </si>
  <si>
    <t>N_324</t>
  </si>
  <si>
    <t>N_324К</t>
  </si>
  <si>
    <t>Общая_N</t>
  </si>
  <si>
    <t>Кассовое исполнение расходов ГРБС, финансовым обеспечением которых являлись межбюджетные трансферты, имеющие целевое значения, в отчетном финансовом году (n)</t>
  </si>
  <si>
    <t>Объём лимитов бюджетных обязательств по целевым средствам на 31 декабря отчётного финансового года (N)</t>
  </si>
  <si>
    <t>форма_324</t>
  </si>
  <si>
    <t>форма_324К</t>
  </si>
  <si>
    <t>Rp1_324</t>
  </si>
  <si>
    <t>Rp1_324К</t>
  </si>
  <si>
    <t>Общая_Rp1</t>
  </si>
  <si>
    <t>J0_130</t>
  </si>
  <si>
    <t>J0_730</t>
  </si>
  <si>
    <t>Общая_J0</t>
  </si>
  <si>
    <t>J1_130</t>
  </si>
  <si>
    <t>J1_730</t>
  </si>
  <si>
    <t>Общая_J1</t>
  </si>
  <si>
    <t>форма_130</t>
  </si>
  <si>
    <t>форма_730</t>
  </si>
  <si>
    <t>Скорректир N</t>
  </si>
  <si>
    <t>Наличие правового акта ГРБС, регулирующего внутренние процедуры подготовки бюджетных проектировок на очередной финансовый год и плановый период (Ввод)</t>
  </si>
  <si>
    <t>подготовку реестра расходных обязательств ГРБС (Ввод)</t>
  </si>
  <si>
    <t>подготовку обоснований бюджетных ассигнований (Ввод)</t>
  </si>
  <si>
    <t>распределение бюджетных ассигнований между подведомственными ПБС с учетом достижения непосредственных результатов в отчетном периоде (Ввод)</t>
  </si>
  <si>
    <t>Процедуры составления, ведения и утверждения бюджетных смет подведомственных ПБС, применяемые как к ГРБС, так и подведомственным учреждениям (Ввод)</t>
  </si>
  <si>
    <t>Процедуры составления и представления расчетов (обоснований) к бюджетным сметам подведомственных ПБС (Ввод)</t>
  </si>
  <si>
    <t>Процедуры составления и представления проектов бюджетных смет на этапе формирования бюджетных проектировок (бюджета) (Ввод)</t>
  </si>
  <si>
    <t>Положения, соответствующие другим положениям Общих требований к порядку составления, ведения и утверждения бюджетной сметы казенного учреждения, утвержденных приказом МФ РФ (Ввод)</t>
  </si>
  <si>
    <t>Кассовое исполнение по возврату неиспользованных остатков в краевой бюджет в установленные сроки Rj1 (тыс.руб.) (Ввод)</t>
  </si>
  <si>
    <t>Фактическое кол-во сотрудников осуществляющих финансово- экономическую деятельность ГРБС, обладающих дипломами кандидата или доктора экономических наук по состоянию на 1 января текущего финансового года; (Nkd) (Ввод)</t>
  </si>
  <si>
    <t>Фактическое количество сотрудников осуществляющих финансово- экономическую деятельность ГРБС, обладающих дипломами о высшем профессиональном образовании или о профессиональной переподготовкепо экономическим направлениям подготовки (специальностям), не имеющих дипломов кандидата или доктора экономических наук, по состоянию на 1 января текущего финансового года; (Nh) (Ввод)</t>
  </si>
  <si>
    <t>Общее фактическое количество сотрудников, осуществляющих финанасово- экономическую деятельность  ГРБС на1 января текущего финансового года; (N) (Ввод)</t>
  </si>
  <si>
    <t>Скоррек_S1</t>
  </si>
  <si>
    <t>Скоррек_b</t>
  </si>
  <si>
    <t>Скоррект_N0</t>
  </si>
  <si>
    <t>Скоррект_N</t>
  </si>
  <si>
    <t>Сумма положительных изменений сводной бюджетной росписи бюджета города Сочи и лимитов бюджетных обязательств в случае увеличения бюджетных ассигнований согласно раздела 5 пункта 5.12 п.п.16 и 17 "Порядка составления и ведения сводной бюджетной росписи ГРБС " № 94 от 19.12.2016г.( без учёта меджбюджетных трансфертов) (  S1),  тыс. рублей_АС Бюджет</t>
  </si>
  <si>
    <t xml:space="preserve">Объем БА ГРБС согласно СБР  бюджета города Сочи с учетом внесенных в нее изменений по состоянию на конец отчетного периода (b) тыс.руб.      ( без учёта межбюджетных трансфертов)_АС Бюджет                         </t>
  </si>
  <si>
    <t>Кассовые расходы в 4 квартале (E4), тыс. руб._АС Бюджет</t>
  </si>
  <si>
    <t>Кассовое исполнение расходов ГРБС в отчетном финансовом году (Е), тыс. руб._АС Бюджет</t>
  </si>
  <si>
    <t>Объем кредиторской задолженности ГРБС и подведомственных ему муниципальных учреждений по расчетам с поставщиками и подрядчиками по состоянию на 1 января года, следующего за отчетным  (K) (тыс.руб.)_Web-консолидация</t>
  </si>
  <si>
    <t>Объем просроченной кредиторской задолженности ГРБС и подведомственных учреждений на конец отчетного периода (тыс.руб.)_Web-консолидация</t>
  </si>
  <si>
    <t>Количество расчетно-платежных документов, представленных ГРБС и ПБС в отчетном периоде и отклоненных департаментом по финансам и бюджету администрации города Сочи по итогам проведения контрольных процедур (N0) _АС Бюджет</t>
  </si>
  <si>
    <t xml:space="preserve"> Общее количество расчетно-платежных документов, принятых департаментом по финансам и бюджету администрации города Сочи от ГРБС и ПБС в отчетном периоде (N)_АС Бюджет</t>
  </si>
  <si>
    <t xml:space="preserve">Плановые объемы остатков неиспользованных средств, подлежащих возврату в  доход краевого бюджета в установленные сроки , Rp1 (тыс.руб.)_Web-консолидация </t>
  </si>
  <si>
    <t>Стоимость материальных запасов ГРБС по состоянию на 1 января отчетного года (тыс.руб.) (J0)_Web-консолидация</t>
  </si>
  <si>
    <t>Стоимость материальных запасов ГРБС по состоянию на 1 января года, следующего за отчетным (тыс.руб.)(J1)_Web-консолидация</t>
  </si>
  <si>
    <t>Общее количество мунципальных учреждений, подведомственных ГРБС (n)_Web-консолидация</t>
  </si>
  <si>
    <t>&lt;I&gt; - значение инфляции в отчетном финансовом году</t>
  </si>
  <si>
    <t>5.1 "Квалификация сотрудников, осуществляющих финансово-экономическую деятельность"</t>
  </si>
  <si>
    <t>5.2 "Дополнительное профессиональное образование сотрудников, осуществляющих финансово-экономическую деятельность"</t>
  </si>
  <si>
    <t>5.3 "Укомплектованность должностей сотрудниками, осуществляющими финансово-экономическую деятельность "</t>
  </si>
  <si>
    <t>5.4 "Количество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t>
  </si>
  <si>
    <t>Количество сотрудников, осуществляющих финансово-экономическую деятельность ГРБС, имеющих стаж работы в финансово-экономической сфере более трех лет, по состоянию на 1 января текущего финансового года; (N1) (Ввод)</t>
  </si>
  <si>
    <t>Общее фактическое количество сотрудников, осуществляющих финансово-экономическую деятельность ГРБС, по состоянию на 1 января текущего финансового года; (N) (Ввод)</t>
  </si>
  <si>
    <t>Фактическое количество сотрудников, осуществляющих финансово-экономическую деятельность ГРБС, по состоянию на 1 января текущего финансового года; (n) (Ввод)</t>
  </si>
  <si>
    <t>Общее количество должностей сотрудников, осуществляющих финансово-экономическую деятельность ГРБС по штатному расписанию, по состоянию на 1 января текущего финансового года; (N) (Ввод)</t>
  </si>
  <si>
    <t>Количество сотрудников, осуществляющих финансово-экономическую деятельность ГРБС, обладающих свидетельствами (сертификатами, удостоверениями) о прохождении повышения квалификации в области экономики и финансов в течение трех лет, предшествующих текущему финансовому году, без учета времени работы в финансово-экономическом подразделении; (Nkv) (Ввод)</t>
  </si>
  <si>
    <t>4.1 "Своевременность представления в департамент по финансам материалов и сведений, необходимых для проведения мониторинга качества финансового менеджмента главных распорядителей средств бюджета города Сочи, главных администраторов доходов (источников финансирования дефицита)  бюджета города Сочи"</t>
  </si>
  <si>
    <t>Количество дней отклонения даты регистрации в департаменте по финансам сопроводительного письма участника мониторинга, к которому приложены необходимые для расчета показателей мониторинга КФМ ГРБС города Сочи, главных администраторов доходов (источников финансирования дефицита) бюджета города Сочи материалы, от даты их представления, установленной департаментом по финансам Р(Е) (Ввод)</t>
  </si>
  <si>
    <t>4.2 "Качество правового акта об организации внутреннего финансового аудита и внутреннего финансового контроля"</t>
  </si>
  <si>
    <t>Наличие НПА</t>
  </si>
  <si>
    <t>Применим ли показатель 4.2 к ГРБС
 (да - 1, нет - 0)</t>
  </si>
  <si>
    <t>Наличие у участника мониторинга утвержденного правового акта, содержащего положения об организации внутреннего финансового аудита и внутреннего финансового контроля (да -1, нет - 0) (Ввод)</t>
  </si>
  <si>
    <t>4.3 "Динамика объема материальных запасов"</t>
  </si>
  <si>
    <t>4.4 "Наличие на официальном сайте в сети Интернет по размещению информации о государственных и муниципальных учреждениях (www.bus.gov.ru) установленного перечня сведений о муниципальных учреждениях (плановые показатели на отчетный финансовый год и фактические показатели за год, предшествующему отчетному финансовому году)"</t>
  </si>
  <si>
    <t>Показатель P_4.4, %</t>
  </si>
  <si>
    <t>Количество муниципальных учреждений, подведомственных ГРБС, разместивших установленный перечень сведений о муниципальных учреждениях на официальном сайте в сети Интернет по размещению информации о государственных и муниципальных учреждениях (www.bus.gov.ru) (N)</t>
  </si>
  <si>
    <t>Применим ли показатель 3.1 к ГРБС 
(да - 1, нет - 0)</t>
  </si>
  <si>
    <t>Показатель P_3.1, %</t>
  </si>
  <si>
    <t>3.1 "Качество осуществления равномерности расходов"</t>
  </si>
  <si>
    <t>3.2 "Качество помесячного исполнения кассового плана в части расходов с учетом прогнозных значений"</t>
  </si>
  <si>
    <t>&lt;P&gt; - среднее значение показателя, расчитанное по данным 2017года</t>
  </si>
  <si>
    <t>Применим ли показатель 3.2 к ГРБС 
(да -1, нет - 0)</t>
  </si>
  <si>
    <t>Показатель P_3.2, %</t>
  </si>
  <si>
    <t>3.3 "Эффективность использования межбюджетных трансфертов, полученных из краевого бюджета"</t>
  </si>
  <si>
    <t>Применим ли показатель 3.3 к ГРБС 
(да - 1, нет - 0)</t>
  </si>
  <si>
    <t>Показатель P_3.3, %</t>
  </si>
  <si>
    <t>Оценка E (P_3.3), баллы</t>
  </si>
  <si>
    <t>3.4 "Эффективность управления кредиторской задолженностью по расчетам с поставщиками и подрядчиками"</t>
  </si>
  <si>
    <t>&lt;P&gt; - среднее значение показателя, расчитанное по данным 2017 года</t>
  </si>
  <si>
    <t>Применим ли показатель 3.4 к ГРБС 
(да - 1, нет - 0)</t>
  </si>
  <si>
    <t>Показатель P_3.4, %</t>
  </si>
  <si>
    <t>Оценка E (P_3.4), баллы</t>
  </si>
  <si>
    <t>3.5 "Наличие просроченной кредиторской задолженности по расходам"</t>
  </si>
  <si>
    <t>Применим ли показатель 3.5 к ГРБС 
(да - 1, нет - 0)</t>
  </si>
  <si>
    <t>Показатель P_3.5, тыс. руб.</t>
  </si>
  <si>
    <t>Оценка E (P_3.5), баллы</t>
  </si>
  <si>
    <t>3.6 "Доля аннулированных отрицательных расходных расписаний "</t>
  </si>
  <si>
    <r>
      <t>Количество аннулированных в отчетном финансовом году расходных расписаний, оформленных ГРБС, в которых предусмотрено уменьшение лимитов бюджетных обязательств на финансовый год и (или) объемов финансирования расходов с начала финансового года по подведомственным распорядителям средств бюджета города и подведомственным ПБС (N</t>
    </r>
    <r>
      <rPr>
        <vertAlign val="subscript"/>
        <sz val="7"/>
        <rFont val="Times New Roman"/>
        <family val="1"/>
        <charset val="204"/>
      </rPr>
      <t>0</t>
    </r>
    <r>
      <rPr>
        <sz val="10"/>
        <rFont val="Times New Roman"/>
        <family val="1"/>
        <charset val="204"/>
      </rPr>
      <t>)_АС Бюджет</t>
    </r>
  </si>
  <si>
    <t>Общее количество принятых от ГРБС управлением казначейского контроля министерства расходных расписаний, оформленных ГРБС, предусматривающих уменьшение лимитов бюджетных обязательств на финансовый год и (или) объемов финансирования расходов с начала финансового года по подведомственным распорядителям средств  бюджета города и подведомственным ПБС, за отчетный финансовый год (N)_АС Бюджет</t>
  </si>
  <si>
    <t>Применим ли показатель 3.6 к ГРБС
 (да - 1, нет - 0)</t>
  </si>
  <si>
    <t>Показатель P_3.6, %</t>
  </si>
  <si>
    <t>Оценка E (P_3.6), баллы</t>
  </si>
  <si>
    <t>3.7 "Несоответствие расчетно-платежных документов, представленных в департамент по финансам, требованиям бюджетного законодательства Российской Федерации"</t>
  </si>
  <si>
    <t>Применим ли показатель 3.7 к ГРБС
 (да - 1, нет - 0)</t>
  </si>
  <si>
    <t>Показатель P_3.7, %</t>
  </si>
  <si>
    <t>Оценка E (P_3.7), баллы</t>
  </si>
  <si>
    <t>3.8 "Качество планирования расходов"</t>
  </si>
  <si>
    <t>Применим ли показатель 3.8 к ГРБС
 (да -1, нет - 0)</t>
  </si>
  <si>
    <t>Показатель P_3.8, %</t>
  </si>
  <si>
    <t>Оценка E (P_3.8), баллы</t>
  </si>
  <si>
    <t>2.2 "Качество администрирования доходов по возврату из бюджета города неиспользованных остатков межбюджетных трансфертов, имеющих целевое назначение (далее - целевых остатков прошлых лет), в краевой бюджет"</t>
  </si>
  <si>
    <t>Применим ли показатель 2.3 к ГРБС 
(да - 1, нет - 0)</t>
  </si>
  <si>
    <t>1.2 "Качество правового акта, регулирующего внутренние процедуры подготовки бюджетных проектировок"</t>
  </si>
  <si>
    <t>Применим ли показатель 1.2 к ГРБС
 (да - 1, нет - 0)</t>
  </si>
  <si>
    <t>1.3 "Качество правового акта, регулирующего порядок составления, утверждения и ведения бюджетных смет"</t>
  </si>
  <si>
    <t>1.1 "Своевременность представления уточненного реестра расходных обязательств"</t>
  </si>
  <si>
    <t>Количество дней отклонения даты регистрации в департаменте по финансам  сопроводительного письма главного распорядителя средств бюджета города Сочи (далее также - ГРБС), к которому приложен уточненный реестр расходных обязательств ГРБС на очередной финансовый год и на плановый период, от даты представления уточненного реестра расходных обязательств, установленной департаментом по финансам (Ввод)</t>
  </si>
  <si>
    <t>Показатель P_1.1, (да/нет)</t>
  </si>
  <si>
    <t>Городское Собрание Сочи</t>
  </si>
  <si>
    <t>Управление финансового контроля администрации города Сочи</t>
  </si>
  <si>
    <t>Контрольно-счетная палата города-курорта Сочи</t>
  </si>
  <si>
    <t>901</t>
  </si>
  <si>
    <t>908</t>
  </si>
  <si>
    <t>910</t>
  </si>
  <si>
    <t>2.3 "Эффективность управления дебиторской задолженностью по расчетам с дебиторами по расходам"</t>
  </si>
  <si>
    <t>Применим ли показатель 2.1 к ГРБС 
(да - 1, нет - 0)</t>
  </si>
  <si>
    <r>
      <t>Кассовое исполнение по налоговым и неналоговым доходам бюджета по ГАДБ по данным отчета об исполнении  бюджета за отчетный финансовый год (R), тыс. руб._</t>
    </r>
    <r>
      <rPr>
        <sz val="10"/>
        <color theme="1"/>
        <rFont val="Times New Roman"/>
        <family val="1"/>
        <charset val="204"/>
      </rPr>
      <t>Web-консолидация</t>
    </r>
  </si>
  <si>
    <t>Показатель P_2.1, %</t>
  </si>
  <si>
    <t>Оценка E (P_2.1), баллы</t>
  </si>
  <si>
    <t>Утвержденное бюджетное назначение по налоговым и неналоговым доходам бюджета по ГАДБ по данным отчета об исполнении  бюджета за отчетный финансовый год (R№), тыс. руб._Web-консолидация</t>
  </si>
  <si>
    <t>R</t>
  </si>
  <si>
    <t>R№</t>
  </si>
  <si>
    <t>D_169_BUDG</t>
  </si>
  <si>
    <t>D_769_4</t>
  </si>
  <si>
    <t>D_769_5</t>
  </si>
  <si>
    <t>D_769_6</t>
  </si>
  <si>
    <t>Объем дебиторской задолженности ГРБС и подведомственных ПБС по расчетам с дебиторами  по состоянию на 1 января года, следующего за отчетным финансовым годом  (D) (тыс.руб.)_Web-консолидация</t>
  </si>
  <si>
    <t>2.1 "Качество планирования поступлений налоговых и неналоговых доходов бюджета города Сочи"</t>
  </si>
  <si>
    <t>D205_169_BUDG</t>
  </si>
  <si>
    <t>D205_769_4</t>
  </si>
  <si>
    <t>D205_769_5</t>
  </si>
  <si>
    <t>D205_769_6</t>
  </si>
  <si>
    <t>форма_169_BUDG_205счет</t>
  </si>
  <si>
    <t>форма_769_5_205счет</t>
  </si>
  <si>
    <t>форма_769_4_205счет</t>
  </si>
  <si>
    <t>форма_769_6_205счет</t>
  </si>
  <si>
    <t>Общая без учета 205 счета</t>
  </si>
  <si>
    <t>Кассовое исполнение по расходам ГРБС и подведомственных ПБС в отчетном финансовом году (R) (тыс.руб.)_Web-консолидация</t>
  </si>
  <si>
    <t>К205_169_BUDG</t>
  </si>
  <si>
    <t>К205_769_4</t>
  </si>
  <si>
    <t>К205_769_5</t>
  </si>
  <si>
    <t>К205_769_6</t>
  </si>
  <si>
    <t>Кассовое исполнение расходов в отчетном финансовом году (E) (тыс.руб.)_Web конс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</si>
</sst>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0.000;[Red]\-#,##0.000"/>
    <numFmt numFmtId="166" formatCode="0.000"/>
    <numFmt numFmtId="167" formatCode="#,##0.00;[Red]\-#,##0.00"/>
  </numFmts>
  <fonts count="4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indexed="23"/>
      <name val="Calibri"/>
      <family val="2"/>
      <charset val="204"/>
      <scheme val="minor"/>
    </font>
    <font>
      <sz val="11"/>
      <name val="Calibri"/>
      <family val="2"/>
      <charset val="204"/>
      <scheme val="minor"/>
    </font>
    <font>
      <sz val="10"/>
      <color theme="1"/>
      <name val="Arial"/>
      <family val="2"/>
      <charset val="204"/>
    </font>
    <font>
      <sz val="10"/>
      <name val="Arial Cyr"/>
      <charset val="204"/>
    </font>
    <font>
      <b/>
      <sz val="14"/>
      <name val="Times New Roman"/>
      <family val="1"/>
      <charset val="204"/>
    </font>
    <font>
      <sz val="10"/>
      <name val="Times New Roman"/>
      <family val="1"/>
      <charset val="204"/>
    </font>
    <font>
      <b/>
      <sz val="9"/>
      <name val="Times New Roman"/>
      <family val="1"/>
      <charset val="204"/>
    </font>
    <font>
      <sz val="10"/>
      <color indexed="6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Calibri"/>
      <family val="2"/>
      <charset val="204"/>
    </font>
    <font>
      <i/>
      <sz val="8"/>
      <color indexed="23"/>
      <name val="Arial Cyr"/>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8"/>
      <name val="Arial"/>
      <family val="2"/>
      <charset val="204"/>
    </font>
    <font>
      <sz val="8"/>
      <name val="Arial Cyr"/>
      <charset val="204"/>
    </font>
    <font>
      <sz val="11"/>
      <color indexed="20"/>
      <name val="Calibri"/>
      <family val="2"/>
      <charset val="204"/>
    </font>
    <font>
      <i/>
      <sz val="11"/>
      <color indexed="23"/>
      <name val="Calibri"/>
      <family val="2"/>
      <charset val="204"/>
    </font>
    <font>
      <sz val="11"/>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11"/>
      <color indexed="62"/>
      <name val="Calibri"/>
      <family val="2"/>
      <charset val="204"/>
      <scheme val="minor"/>
    </font>
    <font>
      <b/>
      <sz val="10"/>
      <name val="Times New Roman"/>
      <family val="1"/>
      <charset val="204"/>
    </font>
    <font>
      <vertAlign val="subscript"/>
      <sz val="7"/>
      <name val="Times New Roman"/>
      <family val="1"/>
      <charset val="204"/>
    </font>
    <font>
      <b/>
      <sz val="9"/>
      <color indexed="81"/>
      <name val="Tahoma"/>
      <family val="2"/>
      <charset val="204"/>
    </font>
    <font>
      <b/>
      <sz val="9"/>
      <color indexed="81"/>
      <name val="Tahoma"/>
      <charset val="1"/>
    </font>
    <font>
      <sz val="10"/>
      <color theme="1"/>
      <name val="Times New Roman"/>
      <family val="1"/>
      <charset val="204"/>
    </font>
  </fonts>
  <fills count="3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31"/>
        <bgColor indexed="64"/>
      </patternFill>
    </fill>
    <fill>
      <patternFill patternType="solid">
        <fgColor indexed="13"/>
        <bgColor indexed="64"/>
      </patternFill>
    </fill>
    <fill>
      <patternFill patternType="solid">
        <fgColor indexed="15"/>
        <bgColor indexed="64"/>
      </patternFill>
    </fill>
    <fill>
      <patternFill patternType="darkDown">
        <fgColor indexed="10"/>
      </patternFill>
    </fill>
    <fill>
      <patternFill patternType="solid">
        <fgColor indexed="43"/>
        <bgColor indexed="64"/>
      </patternFill>
    </fill>
    <fill>
      <patternFill patternType="solid">
        <fgColor indexed="22"/>
      </patternFill>
    </fill>
    <fill>
      <patternFill patternType="solid">
        <fgColor indexed="15"/>
      </patternFill>
    </fill>
    <fill>
      <patternFill patternType="solid">
        <fgColor indexed="51"/>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1"/>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ashed">
        <color indexed="12"/>
      </left>
      <right style="dashed">
        <color indexed="12"/>
      </right>
      <top style="dashed">
        <color indexed="12"/>
      </top>
      <bottom style="dashed">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4617">
    <xf numFmtId="0" fontId="0" fillId="0" borderId="0"/>
    <xf numFmtId="49" fontId="35" fillId="2" borderId="1">
      <alignment horizontal="left" vertical="top"/>
    </xf>
    <xf numFmtId="49" fontId="2" fillId="0" borderId="1">
      <alignment horizontal="left" vertical="top"/>
    </xf>
    <xf numFmtId="0" fontId="35" fillId="0" borderId="1">
      <alignment horizontal="left" vertical="top" wrapText="1"/>
    </xf>
    <xf numFmtId="0" fontId="1" fillId="0" borderId="1">
      <alignment horizontal="left" vertical="top" wrapText="1"/>
    </xf>
    <xf numFmtId="0" fontId="1" fillId="4" borderId="1">
      <alignment horizontal="left" vertical="top" wrapText="1"/>
    </xf>
    <xf numFmtId="0" fontId="1" fillId="5" borderId="1">
      <alignment horizontal="left" vertical="top" wrapText="1"/>
    </xf>
    <xf numFmtId="0" fontId="35" fillId="6" borderId="1">
      <alignment horizontal="left" vertical="top" wrapText="1"/>
    </xf>
    <xf numFmtId="0" fontId="35" fillId="7" borderId="1">
      <alignment horizontal="left" vertical="top" wrapText="1"/>
    </xf>
    <xf numFmtId="0" fontId="2" fillId="0" borderId="1">
      <alignment horizontal="left" vertical="top" wrapText="1"/>
    </xf>
    <xf numFmtId="0" fontId="35" fillId="0" borderId="1" applyNumberFormat="0">
      <alignment horizontal="right" vertical="top"/>
    </xf>
    <xf numFmtId="0" fontId="35" fillId="0" borderId="1" applyNumberFormat="0">
      <alignment horizontal="right" vertical="top"/>
    </xf>
    <xf numFmtId="0" fontId="1" fillId="8" borderId="1" applyNumberFormat="0">
      <alignment horizontal="right" vertical="top"/>
    </xf>
    <xf numFmtId="0" fontId="1" fillId="3" borderId="1">
      <alignment horizontal="left" vertical="top" wrapText="1"/>
    </xf>
    <xf numFmtId="0" fontId="1" fillId="0" borderId="1">
      <alignment horizontal="left" vertical="top" wrapText="1"/>
    </xf>
    <xf numFmtId="0" fontId="3" fillId="0" borderId="0">
      <alignment horizontal="left" vertical="top"/>
    </xf>
    <xf numFmtId="49" fontId="35" fillId="0" borderId="1">
      <alignment horizontal="left" vertical="top" wrapText="1"/>
    </xf>
    <xf numFmtId="49" fontId="4" fillId="0" borderId="1">
      <alignment horizontal="left" vertical="top" wrapText="1"/>
    </xf>
    <xf numFmtId="0" fontId="1" fillId="4" borderId="2" applyNumberFormat="0">
      <alignment horizontal="right" vertical="top"/>
    </xf>
    <xf numFmtId="0" fontId="1" fillId="0" borderId="1" applyNumberFormat="0">
      <alignment horizontal="right" vertical="top"/>
    </xf>
    <xf numFmtId="0" fontId="1" fillId="7" borderId="2" applyNumberFormat="0">
      <alignment horizontal="right" vertical="top"/>
    </xf>
    <xf numFmtId="0" fontId="1" fillId="0" borderId="1" applyNumberFormat="0">
      <alignment horizontal="right" vertical="top"/>
    </xf>
    <xf numFmtId="0" fontId="1" fillId="5" borderId="2" applyNumberFormat="0">
      <alignment horizontal="right" vertical="top"/>
    </xf>
    <xf numFmtId="0" fontId="1" fillId="0" borderId="1" applyNumberFormat="0">
      <alignment horizontal="right" vertical="top"/>
    </xf>
    <xf numFmtId="0" fontId="6" fillId="0" borderId="0"/>
    <xf numFmtId="49" fontId="6" fillId="10" borderId="5">
      <alignment horizontal="left" vertical="top"/>
    </xf>
    <xf numFmtId="0" fontId="6" fillId="11" borderId="5">
      <alignment horizontal="left" vertical="top" wrapText="1"/>
    </xf>
    <xf numFmtId="0" fontId="6" fillId="12" borderId="5">
      <alignment horizontal="left" vertical="top" wrapText="1"/>
    </xf>
    <xf numFmtId="49" fontId="10" fillId="13" borderId="5">
      <alignment horizontal="center" vertical="top" wrapText="1"/>
    </xf>
    <xf numFmtId="0" fontId="6" fillId="13" borderId="5">
      <alignment horizontal="left" vertical="top" wrapText="1"/>
    </xf>
    <xf numFmtId="0" fontId="6" fillId="13" borderId="5" applyNumberFormat="0">
      <alignment horizontal="right" vertical="top" wrapText="1"/>
    </xf>
    <xf numFmtId="0" fontId="6" fillId="0" borderId="5" applyNumberFormat="0">
      <alignment horizontal="right" vertical="top"/>
    </xf>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3" fillId="19" borderId="6"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4" fillId="10" borderId="7"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15" fillId="10" borderId="6" applyNumberFormat="0" applyAlignment="0" applyProtection="0"/>
    <xf numFmtId="0" fontId="6" fillId="13" borderId="5" applyNumberFormat="0">
      <alignment horizontal="right" vertical="top" wrapText="1"/>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righ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1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righ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6" fillId="13" borderId="5" applyNumberFormat="0">
      <alignment horizontal="left" vertical="top" wrapText="1"/>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13" borderId="5" applyNumberFormat="0">
      <alignment horizontal="right" vertical="top" wrapText="1"/>
    </xf>
    <xf numFmtId="0" fontId="6" fillId="0" borderId="5"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1" fillId="8" borderId="1" applyNumberFormat="0">
      <alignment horizontal="right" vertical="top"/>
    </xf>
    <xf numFmtId="0" fontId="1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6" fillId="8" borderId="5" applyNumberFormat="0">
      <alignment horizontal="right" vertical="top"/>
    </xf>
    <xf numFmtId="0" fontId="11" fillId="8" borderId="1" applyNumberFormat="0">
      <alignment horizontal="right" vertical="top"/>
    </xf>
    <xf numFmtId="0" fontId="6" fillId="8" borderId="5" applyNumberFormat="0">
      <alignment horizontal="right" vertical="top"/>
    </xf>
    <xf numFmtId="0" fontId="6" fillId="8" borderId="5" applyNumberFormat="0">
      <alignment horizontal="right" vertical="top"/>
    </xf>
    <xf numFmtId="0" fontId="6" fillId="8" borderId="5"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0" fontId="1" fillId="8" borderId="1" applyNumberFormat="0">
      <alignment horizontal="righ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2" fillId="0" borderId="1">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17" fillId="0" borderId="5">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7" fillId="0" borderId="5">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6" fillId="0" borderId="1">
      <alignment horizontal="left" vertical="top"/>
    </xf>
    <xf numFmtId="49" fontId="2" fillId="0"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1" fillId="2" borderId="1">
      <alignment horizontal="left" vertical="top"/>
    </xf>
    <xf numFmtId="49" fontId="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1" fillId="2" borderId="1">
      <alignment horizontal="left" vertical="top"/>
    </xf>
    <xf numFmtId="49" fontId="1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6" fillId="10" borderId="5">
      <alignment horizontal="left" vertical="top"/>
    </xf>
    <xf numFmtId="49" fontId="1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49" fontId="6" fillId="10" borderId="5">
      <alignment horizontal="left" vertical="top"/>
    </xf>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1" fillId="4" borderId="1">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1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6" fillId="12" borderId="5">
      <alignment horizontal="left" vertical="top" wrapText="1"/>
    </xf>
    <xf numFmtId="0" fontId="6" fillId="12" borderId="5">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1" fillId="4"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2" fillId="0" borderId="1">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17" fillId="0" borderId="5">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7" fillId="0" borderId="5">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6" fillId="0" borderId="1">
      <alignment horizontal="left" vertical="top" wrapText="1"/>
    </xf>
    <xf numFmtId="0" fontId="2" fillId="0"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1" fillId="5" borderId="1">
      <alignment horizontal="left" vertical="top" wrapText="1"/>
    </xf>
    <xf numFmtId="0" fontId="1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6" fillId="14" borderId="5">
      <alignment horizontal="left" vertical="top" wrapText="1"/>
    </xf>
    <xf numFmtId="0" fontId="11" fillId="5" borderId="1">
      <alignment horizontal="left" vertical="top" wrapText="1"/>
    </xf>
    <xf numFmtId="0" fontId="6" fillId="14" borderId="5">
      <alignment horizontal="left" vertical="top" wrapText="1"/>
    </xf>
    <xf numFmtId="0" fontId="6" fillId="14" borderId="5">
      <alignment horizontal="left" vertical="top" wrapText="1"/>
    </xf>
    <xf numFmtId="0" fontId="6" fillId="14" borderId="5">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5"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1" fillId="7" borderId="1">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1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6" fillId="11" borderId="5">
      <alignment horizontal="left" vertical="top" wrapText="1"/>
    </xf>
    <xf numFmtId="0" fontId="6" fillId="11" borderId="5">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7"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1" fillId="6" borderId="1">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1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6" fillId="31" borderId="5">
      <alignment horizontal="left" vertical="top" wrapText="1"/>
    </xf>
    <xf numFmtId="0" fontId="6" fillId="31" borderId="5">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6"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1" fillId="3" borderId="1">
      <alignment horizontal="left" vertical="top" wrapText="1"/>
    </xf>
    <xf numFmtId="0" fontId="1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6" fillId="32" borderId="5">
      <alignment horizontal="left" vertical="top" wrapText="1"/>
    </xf>
    <xf numFmtId="0" fontId="1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6" fillId="32" borderId="5">
      <alignment horizontal="left" vertical="top" wrapText="1"/>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2"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21" fillId="0" borderId="0">
      <alignment horizontal="left" vertical="top"/>
    </xf>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3" fillId="33"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4"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14"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14" borderId="2" applyNumberFormat="0">
      <alignment horizontal="right" vertical="top"/>
    </xf>
    <xf numFmtId="0" fontId="6" fillId="0" borderId="0"/>
    <xf numFmtId="0" fontId="11" fillId="5" borderId="2" applyNumberFormat="0">
      <alignment horizontal="right" vertical="top"/>
    </xf>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1" fillId="5" borderId="2" applyNumberFormat="0">
      <alignment horizontal="right" vertical="top"/>
    </xf>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1" fillId="5" borderId="2" applyNumberFormat="0">
      <alignment horizontal="right" vertical="top"/>
    </xf>
    <xf numFmtId="0" fontId="6" fillId="1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5" borderId="2" applyNumberFormat="0">
      <alignment horizontal="right" vertical="top"/>
    </xf>
    <xf numFmtId="0" fontId="6" fillId="14" borderId="2" applyNumberFormat="0">
      <alignment horizontal="right" vertical="top"/>
    </xf>
    <xf numFmtId="0" fontId="11" fillId="5" borderId="2" applyNumberFormat="0">
      <alignment horizontal="right" vertical="top"/>
    </xf>
    <xf numFmtId="0" fontId="6" fillId="0" borderId="0"/>
    <xf numFmtId="0" fontId="6" fillId="0" borderId="0"/>
    <xf numFmtId="0" fontId="6" fillId="14" borderId="2" applyNumberFormat="0">
      <alignment horizontal="right" vertical="top"/>
    </xf>
    <xf numFmtId="0" fontId="6" fillId="0" borderId="0"/>
    <xf numFmtId="0" fontId="6" fillId="0" borderId="0"/>
    <xf numFmtId="0" fontId="6" fillId="0" borderId="0"/>
    <xf numFmtId="0" fontId="6" fillId="14"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1" fillId="5" borderId="2" applyNumberFormat="0">
      <alignment horizontal="right" vertical="top"/>
    </xf>
    <xf numFmtId="0" fontId="6" fillId="0" borderId="0"/>
    <xf numFmtId="0" fontId="1" fillId="5" borderId="2" applyNumberFormat="0">
      <alignment horizontal="right" vertical="top"/>
    </xf>
    <xf numFmtId="0" fontId="6" fillId="0" borderId="0"/>
    <xf numFmtId="0" fontId="6" fillId="0" borderId="0"/>
    <xf numFmtId="0" fontId="1" fillId="5"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11" fillId="0" borderId="1"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2"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12"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12" borderId="2" applyNumberFormat="0">
      <alignment horizontal="right" vertical="top"/>
    </xf>
    <xf numFmtId="0" fontId="6" fillId="0" borderId="0"/>
    <xf numFmtId="0" fontId="11" fillId="4" borderId="2" applyNumberFormat="0">
      <alignment horizontal="right" vertical="top"/>
    </xf>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1" fillId="4" borderId="2" applyNumberFormat="0">
      <alignment horizontal="right" vertical="top"/>
    </xf>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1" fillId="4" borderId="2" applyNumberFormat="0">
      <alignment horizontal="right" vertical="top"/>
    </xf>
    <xf numFmtId="0" fontId="6" fillId="12"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4" borderId="2" applyNumberFormat="0">
      <alignment horizontal="right" vertical="top"/>
    </xf>
    <xf numFmtId="0" fontId="6" fillId="12" borderId="2" applyNumberFormat="0">
      <alignment horizontal="right" vertical="top"/>
    </xf>
    <xf numFmtId="0" fontId="11" fillId="4" borderId="2" applyNumberFormat="0">
      <alignment horizontal="right" vertical="top"/>
    </xf>
    <xf numFmtId="0" fontId="6" fillId="0" borderId="0"/>
    <xf numFmtId="0" fontId="6" fillId="0" borderId="0"/>
    <xf numFmtId="0" fontId="6" fillId="12" borderId="2" applyNumberFormat="0">
      <alignment horizontal="right" vertical="top"/>
    </xf>
    <xf numFmtId="0" fontId="6" fillId="0" borderId="0"/>
    <xf numFmtId="0" fontId="6" fillId="0" borderId="0"/>
    <xf numFmtId="0" fontId="6" fillId="0" borderId="0"/>
    <xf numFmtId="0" fontId="6" fillId="12"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1" fillId="4" borderId="2" applyNumberFormat="0">
      <alignment horizontal="right" vertical="top"/>
    </xf>
    <xf numFmtId="0" fontId="6" fillId="0" borderId="0"/>
    <xf numFmtId="0" fontId="1" fillId="4" borderId="2" applyNumberFormat="0">
      <alignment horizontal="right" vertical="top"/>
    </xf>
    <xf numFmtId="0" fontId="6" fillId="0" borderId="0"/>
    <xf numFmtId="0" fontId="6" fillId="0" borderId="0"/>
    <xf numFmtId="0" fontId="1" fillId="4"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11" fillId="0" borderId="1"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5"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5" applyNumberFormat="0">
      <alignment horizontal="right" vertical="top"/>
    </xf>
    <xf numFmtId="0" fontId="6" fillId="0" borderId="0"/>
    <xf numFmtId="0" fontId="6" fillId="0" borderId="0"/>
    <xf numFmtId="0" fontId="6" fillId="0" borderId="0"/>
    <xf numFmtId="0" fontId="6" fillId="0" borderId="0"/>
    <xf numFmtId="0" fontId="6" fillId="0" borderId="0"/>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1" fillId="0" borderId="1" applyNumberFormat="0">
      <alignment horizontal="right" vertical="top"/>
    </xf>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1" fillId="0" borderId="1" applyNumberFormat="0">
      <alignment horizontal="right" vertical="top"/>
    </xf>
    <xf numFmtId="0" fontId="6" fillId="0" borderId="0"/>
    <xf numFmtId="0" fontId="6" fillId="0" borderId="0"/>
    <xf numFmtId="0" fontId="6" fillId="0" borderId="0"/>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1" fillId="0" borderId="1" applyNumberFormat="0">
      <alignment horizontal="right" vertical="top"/>
    </xf>
    <xf numFmtId="0" fontId="1" fillId="0" borderId="1" applyNumberFormat="0">
      <alignment horizontal="right" vertical="top"/>
    </xf>
    <xf numFmtId="0" fontId="6" fillId="0" borderId="5" applyNumberFormat="0">
      <alignment horizontal="right" vertical="top"/>
    </xf>
    <xf numFmtId="0" fontId="11" fillId="0" borderId="1" applyNumberFormat="0">
      <alignment horizontal="right" vertical="top"/>
    </xf>
    <xf numFmtId="0" fontId="6" fillId="0" borderId="0"/>
    <xf numFmtId="0" fontId="6" fillId="0" borderId="0"/>
    <xf numFmtId="0" fontId="6" fillId="0" borderId="5" applyNumberFormat="0">
      <alignment horizontal="right" vertical="top"/>
    </xf>
    <xf numFmtId="0" fontId="6" fillId="0" borderId="0"/>
    <xf numFmtId="0" fontId="6" fillId="0" borderId="0"/>
    <xf numFmtId="0" fontId="6" fillId="0" borderId="0"/>
    <xf numFmtId="0" fontId="6" fillId="0" borderId="5"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0" borderId="1" applyNumberFormat="0">
      <alignment horizontal="right" vertical="top"/>
    </xf>
    <xf numFmtId="0" fontId="6" fillId="0" borderId="0"/>
    <xf numFmtId="0" fontId="1" fillId="0" borderId="1" applyNumberFormat="0">
      <alignment horizontal="right" vertical="top"/>
    </xf>
    <xf numFmtId="0" fontId="6" fillId="0" borderId="0"/>
    <xf numFmtId="0" fontId="6" fillId="0" borderId="0"/>
    <xf numFmtId="0" fontId="1" fillId="0" borderId="1"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11"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11"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11" borderId="2" applyNumberFormat="0">
      <alignment horizontal="right" vertical="top"/>
    </xf>
    <xf numFmtId="0" fontId="6" fillId="0" borderId="0"/>
    <xf numFmtId="0" fontId="11" fillId="7" borderId="2" applyNumberFormat="0">
      <alignment horizontal="right" vertical="top"/>
    </xf>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1" fillId="7" borderId="2" applyNumberFormat="0">
      <alignment horizontal="right" vertical="top"/>
    </xf>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1" fillId="7" borderId="2" applyNumberFormat="0">
      <alignment horizontal="right" vertical="top"/>
    </xf>
    <xf numFmtId="0" fontId="6" fillId="11"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7" borderId="2" applyNumberFormat="0">
      <alignment horizontal="right" vertical="top"/>
    </xf>
    <xf numFmtId="0" fontId="6" fillId="11" borderId="2" applyNumberFormat="0">
      <alignment horizontal="right" vertical="top"/>
    </xf>
    <xf numFmtId="0" fontId="11" fillId="7" borderId="2" applyNumberFormat="0">
      <alignment horizontal="right" vertical="top"/>
    </xf>
    <xf numFmtId="0" fontId="6" fillId="0" borderId="0"/>
    <xf numFmtId="0" fontId="6" fillId="0" borderId="0"/>
    <xf numFmtId="0" fontId="6" fillId="11" borderId="2" applyNumberFormat="0">
      <alignment horizontal="right" vertical="top"/>
    </xf>
    <xf numFmtId="0" fontId="6" fillId="0" borderId="0"/>
    <xf numFmtId="0" fontId="6" fillId="0" borderId="0"/>
    <xf numFmtId="0" fontId="6" fillId="0" borderId="0"/>
    <xf numFmtId="0" fontId="6" fillId="11"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1" fillId="7" borderId="2" applyNumberFormat="0">
      <alignment horizontal="right" vertical="top"/>
    </xf>
    <xf numFmtId="0" fontId="6" fillId="0" borderId="0"/>
    <xf numFmtId="0" fontId="1" fillId="7" borderId="2" applyNumberFormat="0">
      <alignment horizontal="right" vertical="top"/>
    </xf>
    <xf numFmtId="0" fontId="6" fillId="0" borderId="0"/>
    <xf numFmtId="0" fontId="6" fillId="0" borderId="0"/>
    <xf numFmtId="0" fontId="1" fillId="7"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29" fillId="15" borderId="0" applyNumberFormat="0" applyBorder="0" applyAlignment="0" applyProtection="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30" fillId="0" borderId="0" applyNumberFormat="0" applyFill="0" applyBorder="0" applyAlignment="0" applyProtection="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11" fillId="35" borderId="13" applyNumberFormat="0" applyFont="0" applyAlignment="0" applyProtection="0"/>
    <xf numFmtId="0" fontId="11" fillId="35" borderId="13" applyNumberFormat="0" applyFont="0" applyAlignment="0" applyProtection="0"/>
    <xf numFmtId="0" fontId="6" fillId="0" borderId="0"/>
    <xf numFmtId="0" fontId="6" fillId="0" borderId="0"/>
    <xf numFmtId="0" fontId="11" fillId="35" borderId="13" applyNumberFormat="0" applyFont="0" applyAlignment="0" applyProtection="0"/>
    <xf numFmtId="0" fontId="6" fillId="0" borderId="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35" borderId="13" applyNumberFormat="0" applyFont="0" applyAlignment="0" applyProtection="0"/>
    <xf numFmtId="0" fontId="6" fillId="35" borderId="13" applyNumberFormat="0" applyFont="0" applyAlignment="0" applyProtection="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31" fillId="0" borderId="1">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6" fillId="0" borderId="5">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31" fillId="0" borderId="1">
      <alignment horizontal="left" vertical="top" wrapText="1"/>
    </xf>
    <xf numFmtId="49" fontId="31" fillId="0" borderId="1">
      <alignment horizontal="left" vertical="top" wrapText="1"/>
    </xf>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0" fontId="6" fillId="0" borderId="0"/>
    <xf numFmtId="0" fontId="6" fillId="0" borderId="0"/>
    <xf numFmtId="49" fontId="31" fillId="0" borderId="1">
      <alignment horizontal="left" vertical="top" wrapText="1"/>
    </xf>
    <xf numFmtId="49" fontId="31" fillId="0" borderId="1">
      <alignment horizontal="left" vertical="top" wrapText="1"/>
    </xf>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6" fillId="0" borderId="5">
      <alignment horizontal="left" vertical="top" wrapText="1"/>
    </xf>
    <xf numFmtId="49"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49" fontId="10" fillId="13" borderId="5">
      <alignment horizontal="center"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0" fillId="13" borderId="5">
      <alignment horizontal="center" vertical="top" wrapText="1"/>
    </xf>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49" fontId="13" fillId="9" borderId="1">
      <alignment horizontal="left" vertical="top" wrapText="1"/>
    </xf>
    <xf numFmtId="49" fontId="13" fillId="9" borderId="1">
      <alignment horizontal="left" vertical="top" wrapText="1"/>
    </xf>
    <xf numFmtId="49" fontId="13" fillId="9" borderId="1">
      <alignment horizontal="left" vertical="top" wrapText="1"/>
    </xf>
    <xf numFmtId="0" fontId="6" fillId="0" borderId="0"/>
    <xf numFmtId="0" fontId="6" fillId="0" borderId="0"/>
    <xf numFmtId="49" fontId="13" fillId="9" borderId="1">
      <alignment horizontal="left" vertical="top" wrapText="1"/>
    </xf>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32" fillId="0" borderId="14" applyNumberFormat="0" applyFill="0" applyAlignment="0" applyProtection="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34" fillId="16" borderId="0" applyNumberFormat="0" applyBorder="0" applyAlignment="0" applyProtection="0"/>
    <xf numFmtId="0" fontId="6" fillId="0" borderId="0"/>
    <xf numFmtId="0" fontId="6" fillId="0" borderId="0"/>
    <xf numFmtId="0" fontId="6" fillId="0" borderId="0"/>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1" fillId="0" borderId="1">
      <alignment horizontal="left" vertical="top" wrapText="1"/>
    </xf>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11" fillId="0"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5">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5">
      <alignment horizontal="left" vertical="top" wrapText="1"/>
    </xf>
    <xf numFmtId="0" fontId="6" fillId="0" borderId="0"/>
    <xf numFmtId="0" fontId="6" fillId="0" borderId="0"/>
    <xf numFmtId="0" fontId="6" fillId="0" borderId="0"/>
    <xf numFmtId="0" fontId="6" fillId="0" borderId="0"/>
    <xf numFmtId="0" fontId="6" fillId="0" borderId="0"/>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11" fillId="0" borderId="1">
      <alignment horizontal="left" vertical="top" wrapText="1"/>
    </xf>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0" borderId="0"/>
    <xf numFmtId="0" fontId="6" fillId="0" borderId="0"/>
    <xf numFmtId="0" fontId="1" fillId="0" borderId="1">
      <alignment horizontal="left" vertical="top" wrapText="1"/>
    </xf>
    <xf numFmtId="0" fontId="1" fillId="0" borderId="1">
      <alignment horizontal="left" vertical="top" wrapText="1"/>
    </xf>
    <xf numFmtId="0" fontId="6" fillId="0" borderId="5">
      <alignment horizontal="left" vertical="top" wrapText="1"/>
    </xf>
    <xf numFmtId="0" fontId="11" fillId="0" borderId="1">
      <alignment horizontal="left" vertical="top" wrapText="1"/>
    </xf>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6" fillId="0" borderId="0"/>
    <xf numFmtId="0" fontId="6" fillId="0" borderId="5">
      <alignment horizontal="left" vertical="top" wrapText="1"/>
    </xf>
    <xf numFmtId="0" fontId="6" fillId="0" borderId="0"/>
    <xf numFmtId="0" fontId="6" fillId="0" borderId="0"/>
    <xf numFmtId="0" fontId="6" fillId="0" borderId="0"/>
    <xf numFmtId="0" fontId="1" fillId="0" borderId="1">
      <alignment horizontal="left" vertical="top" wrapText="1"/>
    </xf>
    <xf numFmtId="0" fontId="6" fillId="0" borderId="0"/>
    <xf numFmtId="0" fontId="6" fillId="0" borderId="0"/>
    <xf numFmtId="0" fontId="6" fillId="0" borderId="0"/>
    <xf numFmtId="0" fontId="1" fillId="0" borderId="1">
      <alignment horizontal="left" vertical="top" wrapText="1"/>
    </xf>
    <xf numFmtId="0" fontId="6" fillId="0" borderId="0"/>
    <xf numFmtId="0" fontId="1" fillId="0" borderId="1">
      <alignment horizontal="left" vertical="top" wrapText="1"/>
    </xf>
    <xf numFmtId="0" fontId="1" fillId="0" borderId="1">
      <alignment horizontal="left" vertical="top" wrapText="1"/>
    </xf>
    <xf numFmtId="0" fontId="1" fillId="0" borderId="1">
      <alignment horizontal="left" vertical="top" wrapText="1"/>
    </xf>
    <xf numFmtId="0" fontId="6" fillId="0" borderId="0"/>
    <xf numFmtId="0" fontId="1" fillId="0" borderId="1">
      <alignment horizontal="left" vertical="top" wrapText="1"/>
    </xf>
    <xf numFmtId="0" fontId="6" fillId="0" borderId="0"/>
    <xf numFmtId="0" fontId="1" fillId="0" borderId="1">
      <alignment horizontal="left" vertical="top" wrapText="1"/>
    </xf>
    <xf numFmtId="0" fontId="6" fillId="13" borderId="5">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1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6" fillId="13" borderId="5">
      <alignment horizontal="left" vertical="top" wrapText="1"/>
    </xf>
    <xf numFmtId="0" fontId="6" fillId="13" borderId="5">
      <alignment horizontal="left" vertical="top" wrapText="1"/>
    </xf>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3" borderId="1">
      <alignment horizontal="left" vertical="top" wrapText="1"/>
    </xf>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 fillId="3" borderId="1">
      <alignment horizontal="left" vertical="top" wrapText="1"/>
    </xf>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11" fillId="3" borderId="1">
      <alignment horizontal="left" vertical="top" wrapText="1"/>
    </xf>
    <xf numFmtId="0" fontId="6" fillId="0" borderId="0"/>
    <xf numFmtId="0" fontId="6" fillId="0" borderId="0"/>
    <xf numFmtId="0" fontId="6" fillId="0" borderId="0"/>
    <xf numFmtId="0" fontId="6" fillId="0" borderId="0"/>
    <xf numFmtId="0" fontId="1" fillId="3" borderId="1">
      <alignment horizontal="left" vertical="top" wrapText="1"/>
    </xf>
    <xf numFmtId="0" fontId="6" fillId="0" borderId="0"/>
    <xf numFmtId="0" fontId="6" fillId="0" borderId="0"/>
    <xf numFmtId="0" fontId="1" fillId="3" borderId="1">
      <alignment horizontal="left" vertical="top" wrapText="1"/>
    </xf>
    <xf numFmtId="0" fontId="6" fillId="0" borderId="0"/>
    <xf numFmtId="0" fontId="1" fillId="3" borderId="1">
      <alignment horizontal="lef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36" fillId="9"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6" fillId="10" borderId="5">
      <alignment horizontal="left" vertical="top"/>
    </xf>
    <xf numFmtId="0" fontId="6" fillId="32" borderId="5">
      <alignment horizontal="left" vertical="top" wrapText="1"/>
    </xf>
    <xf numFmtId="0" fontId="6" fillId="12" borderId="2" applyNumberFormat="0">
      <alignment horizontal="right" vertical="top"/>
    </xf>
    <xf numFmtId="0" fontId="6" fillId="14" borderId="2" applyNumberFormat="0">
      <alignment horizontal="right" vertical="top"/>
    </xf>
    <xf numFmtId="0" fontId="6" fillId="11" borderId="2" applyNumberFormat="0">
      <alignment horizontal="right" vertical="top"/>
    </xf>
    <xf numFmtId="49" fontId="10" fillId="13" borderId="5">
      <alignment horizontal="center" vertical="top" wrapText="1"/>
    </xf>
    <xf numFmtId="0" fontId="6" fillId="13" borderId="5">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49" fontId="1" fillId="2" borderId="1">
      <alignment horizontal="left" vertical="top"/>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1" fillId="2" borderId="1">
      <alignment horizontal="left" vertical="top"/>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49" fontId="36" fillId="9" borderId="1">
      <alignment horizontal="left" vertical="top" wrapText="1"/>
    </xf>
    <xf numFmtId="49" fontId="36" fillId="9" borderId="1">
      <alignment horizontal="left" vertical="top" wrapText="1"/>
    </xf>
    <xf numFmtId="49" fontId="1" fillId="2" borderId="1">
      <alignment horizontal="left" vertical="top"/>
    </xf>
    <xf numFmtId="49" fontId="1" fillId="2" borderId="1">
      <alignment horizontal="left" vertical="top"/>
    </xf>
    <xf numFmtId="49" fontId="1" fillId="2" borderId="1">
      <alignment horizontal="left" vertical="top"/>
    </xf>
    <xf numFmtId="49" fontId="1" fillId="2" borderId="1">
      <alignment horizontal="left" vertical="top"/>
    </xf>
    <xf numFmtId="49" fontId="36" fillId="9" borderId="1">
      <alignment horizontal="left" vertical="top" wrapText="1"/>
    </xf>
    <xf numFmtId="49" fontId="36" fillId="9"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xf numFmtId="0" fontId="1" fillId="3" borderId="1">
      <alignment horizontal="left" vertical="top" wrapText="1"/>
    </xf>
  </cellStyleXfs>
  <cellXfs count="101">
    <xf numFmtId="0" fontId="0" fillId="0" borderId="0" xfId="0"/>
    <xf numFmtId="49" fontId="35" fillId="2" borderId="1" xfId="1">
      <alignment horizontal="left" vertical="top"/>
    </xf>
    <xf numFmtId="0" fontId="35" fillId="0" borderId="1" xfId="3">
      <alignment horizontal="left" vertical="top" wrapText="1"/>
    </xf>
    <xf numFmtId="0" fontId="5" fillId="0" borderId="1" xfId="3" applyFont="1">
      <alignment horizontal="left" vertical="top" wrapText="1"/>
    </xf>
    <xf numFmtId="0" fontId="35" fillId="7" borderId="1" xfId="8">
      <alignment horizontal="left" vertical="top" wrapText="1"/>
    </xf>
    <xf numFmtId="164" fontId="35" fillId="0" borderId="1" xfId="11" applyNumberFormat="1">
      <alignment horizontal="right" vertical="top"/>
    </xf>
    <xf numFmtId="164" fontId="35" fillId="2" borderId="1" xfId="11" applyNumberFormat="1" applyFill="1">
      <alignment horizontal="right" vertical="top"/>
    </xf>
    <xf numFmtId="0" fontId="8" fillId="0" borderId="0" xfId="0" applyFont="1"/>
    <xf numFmtId="49" fontId="35" fillId="0" borderId="1" xfId="16">
      <alignment horizontal="left" vertical="top" wrapText="1"/>
    </xf>
    <xf numFmtId="0" fontId="35" fillId="0" borderId="1" xfId="11" applyNumberFormat="1">
      <alignment horizontal="right" vertical="top"/>
    </xf>
    <xf numFmtId="165" fontId="35" fillId="0" borderId="1" xfId="11" applyNumberFormat="1">
      <alignment horizontal="right" vertical="top"/>
    </xf>
    <xf numFmtId="0" fontId="7" fillId="0" borderId="0" xfId="0" applyFont="1" applyAlignment="1">
      <alignment vertical="center" wrapText="1"/>
    </xf>
    <xf numFmtId="0" fontId="8" fillId="0" borderId="0" xfId="0" applyFont="1" applyAlignment="1">
      <alignment vertical="center" wrapText="1"/>
    </xf>
    <xf numFmtId="0" fontId="35" fillId="2" borderId="1" xfId="11" applyNumberFormat="1" applyFill="1">
      <alignment horizontal="right" vertical="top"/>
    </xf>
    <xf numFmtId="165" fontId="35" fillId="2" borderId="1" xfId="11" applyNumberFormat="1" applyFill="1">
      <alignment horizontal="right" vertical="top"/>
    </xf>
    <xf numFmtId="0" fontId="7" fillId="0" borderId="0" xfId="0" applyFont="1" applyAlignment="1">
      <alignment vertical="center" wrapText="1"/>
    </xf>
    <xf numFmtId="0" fontId="8" fillId="0" borderId="0" xfId="0" applyFont="1" applyAlignment="1">
      <alignment vertical="center" wrapText="1"/>
    </xf>
    <xf numFmtId="0" fontId="35" fillId="6" borderId="1" xfId="7">
      <alignment horizontal="left" vertical="top" wrapText="1"/>
    </xf>
    <xf numFmtId="0" fontId="7"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9" fillId="0" borderId="16" xfId="0" applyFont="1" applyBorder="1" applyAlignment="1">
      <alignment horizontal="center" vertical="center"/>
    </xf>
    <xf numFmtId="0" fontId="8" fillId="0" borderId="3"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 fillId="4" borderId="1" xfId="5">
      <alignment horizontal="left" vertical="top" wrapText="1"/>
    </xf>
    <xf numFmtId="167" fontId="35" fillId="0" borderId="1" xfId="10" applyNumberFormat="1">
      <alignment horizontal="right" vertical="top"/>
    </xf>
    <xf numFmtId="0" fontId="8" fillId="0" borderId="1" xfId="24" applyFont="1" applyBorder="1" applyAlignment="1">
      <alignment horizontal="center" vertical="center" wrapText="1"/>
    </xf>
    <xf numFmtId="0" fontId="8" fillId="0" borderId="1" xfId="24" applyFont="1" applyFill="1" applyBorder="1" applyAlignment="1">
      <alignment horizontal="center" vertical="center" wrapText="1"/>
    </xf>
    <xf numFmtId="0" fontId="37" fillId="0" borderId="0" xfId="0" applyFont="1" applyAlignment="1">
      <alignment horizontal="left" vertical="center" wrapText="1"/>
    </xf>
    <xf numFmtId="166" fontId="9" fillId="0" borderId="0" xfId="0" applyNumberFormat="1" applyFont="1" applyAlignment="1">
      <alignment horizontal="center" vertical="center" wrapText="1"/>
    </xf>
    <xf numFmtId="0" fontId="7" fillId="0" borderId="0" xfId="0" applyFont="1" applyAlignment="1">
      <alignment horizontal="center" vertical="center" wrapText="1"/>
    </xf>
    <xf numFmtId="167" fontId="35" fillId="2" borderId="1" xfId="11" applyNumberFormat="1" applyFill="1">
      <alignment horizontal="right" vertical="top"/>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7" fillId="0" borderId="0" xfId="0" applyFont="1" applyAlignment="1">
      <alignment horizontal="left" vertical="center" wrapText="1"/>
    </xf>
    <xf numFmtId="0" fontId="6" fillId="0" borderId="3" xfId="24" applyBorder="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167" fontId="35" fillId="0" borderId="1" xfId="11" applyNumberFormat="1">
      <alignment horizontal="right" vertical="top"/>
    </xf>
    <xf numFmtId="164" fontId="35" fillId="0" borderId="1" xfId="10" applyNumberFormat="1">
      <alignment horizontal="right" vertical="top"/>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3" xfId="24"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37" fillId="0" borderId="16" xfId="0" applyFont="1" applyBorder="1" applyAlignment="1">
      <alignment horizontal="center" vertical="center"/>
    </xf>
    <xf numFmtId="0" fontId="8" fillId="0" borderId="16" xfId="0" applyFont="1" applyBorder="1" applyAlignment="1">
      <alignment horizontal="center" vertical="center" wrapText="1"/>
    </xf>
    <xf numFmtId="0" fontId="9" fillId="0" borderId="16" xfId="0" applyFont="1" applyBorder="1" applyAlignment="1">
      <alignment horizontal="center" vertical="center"/>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166" fontId="9" fillId="36" borderId="0" xfId="0" applyNumberFormat="1" applyFont="1" applyFill="1" applyAlignment="1">
      <alignment horizontal="center" vertical="center" wrapText="1"/>
    </xf>
    <xf numFmtId="167" fontId="35" fillId="0" borderId="1" xfId="11" applyNumberFormat="1" applyFill="1">
      <alignment horizontal="right" vertical="top"/>
    </xf>
    <xf numFmtId="0" fontId="7"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8" fillId="0" borderId="4" xfId="0" applyFont="1" applyBorder="1" applyAlignment="1">
      <alignment horizontal="center"/>
    </xf>
    <xf numFmtId="0" fontId="8" fillId="0" borderId="20" xfId="0" applyFont="1" applyBorder="1" applyAlignment="1">
      <alignment horizontal="center"/>
    </xf>
    <xf numFmtId="0" fontId="8" fillId="0" borderId="15" xfId="0" applyFont="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0" xfId="0" applyFont="1" applyAlignment="1">
      <alignment horizontal="left" vertical="center" wrapText="1"/>
    </xf>
  </cellXfs>
  <cellStyles count="14617">
    <cellStyle name="20% - Акцент1 2" xfId="32"/>
    <cellStyle name="20% - Акцент1 2 2" xfId="33"/>
    <cellStyle name="20% - Акцент1 2 3" xfId="34"/>
    <cellStyle name="20% - Акцент1 3" xfId="35"/>
    <cellStyle name="20% - Акцент1 3 2" xfId="36"/>
    <cellStyle name="20% - Акцент1 3 3" xfId="37"/>
    <cellStyle name="20% - Акцент1 4" xfId="38"/>
    <cellStyle name="20% - Акцент1 4 2" xfId="39"/>
    <cellStyle name="20% - Акцент1 4 3" xfId="40"/>
    <cellStyle name="20% - Акцент1 5" xfId="41"/>
    <cellStyle name="20% - Акцент1 6" xfId="42"/>
    <cellStyle name="20% - Акцент2 2" xfId="43"/>
    <cellStyle name="20% - Акцент2 2 2" xfId="44"/>
    <cellStyle name="20% - Акцент2 2 3" xfId="45"/>
    <cellStyle name="20% - Акцент2 3" xfId="46"/>
    <cellStyle name="20% - Акцент2 3 2" xfId="47"/>
    <cellStyle name="20% - Акцент2 3 3" xfId="48"/>
    <cellStyle name="20% - Акцент2 4" xfId="49"/>
    <cellStyle name="20% - Акцент2 4 2" xfId="50"/>
    <cellStyle name="20% - Акцент2 4 3" xfId="51"/>
    <cellStyle name="20% - Акцент2 5" xfId="52"/>
    <cellStyle name="20% - Акцент2 6" xfId="53"/>
    <cellStyle name="20% - Акцент3 2" xfId="54"/>
    <cellStyle name="20% - Акцент3 2 2" xfId="55"/>
    <cellStyle name="20% - Акцент3 2 3" xfId="56"/>
    <cellStyle name="20% - Акцент3 3" xfId="57"/>
    <cellStyle name="20% - Акцент3 3 2" xfId="58"/>
    <cellStyle name="20% - Акцент3 3 3" xfId="59"/>
    <cellStyle name="20% - Акцент3 4" xfId="60"/>
    <cellStyle name="20% - Акцент3 4 2" xfId="61"/>
    <cellStyle name="20% - Акцент3 4 3" xfId="62"/>
    <cellStyle name="20% - Акцент3 5" xfId="63"/>
    <cellStyle name="20% - Акцент3 6" xfId="64"/>
    <cellStyle name="20% - Акцент4 2" xfId="65"/>
    <cellStyle name="20% - Акцент4 2 2" xfId="66"/>
    <cellStyle name="20% - Акцент4 2 3" xfId="67"/>
    <cellStyle name="20% - Акцент4 3" xfId="68"/>
    <cellStyle name="20% - Акцент4 3 2" xfId="69"/>
    <cellStyle name="20% - Акцент4 3 3" xfId="70"/>
    <cellStyle name="20% - Акцент4 4" xfId="71"/>
    <cellStyle name="20% - Акцент4 4 2" xfId="72"/>
    <cellStyle name="20% - Акцент4 4 3" xfId="73"/>
    <cellStyle name="20% - Акцент4 5" xfId="74"/>
    <cellStyle name="20% - Акцент4 6" xfId="75"/>
    <cellStyle name="20% - Акцент5 2" xfId="76"/>
    <cellStyle name="20% - Акцент5 2 2" xfId="77"/>
    <cellStyle name="20% - Акцент5 2 3" xfId="78"/>
    <cellStyle name="20% - Акцент5 3" xfId="79"/>
    <cellStyle name="20% - Акцент5 3 2" xfId="80"/>
    <cellStyle name="20% - Акцент5 3 3" xfId="81"/>
    <cellStyle name="20% - Акцент5 4" xfId="82"/>
    <cellStyle name="20% - Акцент5 4 2" xfId="83"/>
    <cellStyle name="20% - Акцент5 4 3" xfId="84"/>
    <cellStyle name="20% - Акцент5 5" xfId="85"/>
    <cellStyle name="20% - Акцент5 6" xfId="86"/>
    <cellStyle name="20% - Акцент6 2" xfId="87"/>
    <cellStyle name="20% - Акцент6 2 2" xfId="88"/>
    <cellStyle name="20% - Акцент6 2 3" xfId="89"/>
    <cellStyle name="20% - Акцент6 3" xfId="90"/>
    <cellStyle name="20% - Акцент6 3 2" xfId="91"/>
    <cellStyle name="20% - Акцент6 3 3" xfId="92"/>
    <cellStyle name="20% - Акцент6 4" xfId="93"/>
    <cellStyle name="20% - Акцент6 4 2" xfId="94"/>
    <cellStyle name="20% - Акцент6 4 3" xfId="95"/>
    <cellStyle name="20% - Акцент6 5" xfId="96"/>
    <cellStyle name="20% - Акцент6 6" xfId="97"/>
    <cellStyle name="40% - Акцент1 2" xfId="98"/>
    <cellStyle name="40% - Акцент1 2 2" xfId="99"/>
    <cellStyle name="40% - Акцент1 2 3" xfId="100"/>
    <cellStyle name="40% - Акцент1 3" xfId="101"/>
    <cellStyle name="40% - Акцент1 3 2" xfId="102"/>
    <cellStyle name="40% - Акцент1 3 3" xfId="103"/>
    <cellStyle name="40% - Акцент1 4" xfId="104"/>
    <cellStyle name="40% - Акцент1 4 2" xfId="105"/>
    <cellStyle name="40% - Акцент1 4 3" xfId="106"/>
    <cellStyle name="40% - Акцент1 5" xfId="107"/>
    <cellStyle name="40% - Акцент1 6" xfId="108"/>
    <cellStyle name="40% - Акцент2 2" xfId="109"/>
    <cellStyle name="40% - Акцент2 2 2" xfId="110"/>
    <cellStyle name="40% - Акцент2 2 3" xfId="111"/>
    <cellStyle name="40% - Акцент2 3" xfId="112"/>
    <cellStyle name="40% - Акцент2 3 2" xfId="113"/>
    <cellStyle name="40% - Акцент2 3 3" xfId="114"/>
    <cellStyle name="40% - Акцент2 4" xfId="115"/>
    <cellStyle name="40% - Акцент2 4 2" xfId="116"/>
    <cellStyle name="40% - Акцент2 4 3" xfId="117"/>
    <cellStyle name="40% - Акцент2 5" xfId="118"/>
    <cellStyle name="40% - Акцент2 6" xfId="119"/>
    <cellStyle name="40% - Акцент3 2" xfId="120"/>
    <cellStyle name="40% - Акцент3 2 2" xfId="121"/>
    <cellStyle name="40% - Акцент3 2 3" xfId="122"/>
    <cellStyle name="40% - Акцент3 3" xfId="123"/>
    <cellStyle name="40% - Акцент3 3 2" xfId="124"/>
    <cellStyle name="40% - Акцент3 3 3" xfId="125"/>
    <cellStyle name="40% - Акцент3 4" xfId="126"/>
    <cellStyle name="40% - Акцент3 4 2" xfId="127"/>
    <cellStyle name="40% - Акцент3 4 3" xfId="128"/>
    <cellStyle name="40% - Акцент3 5" xfId="129"/>
    <cellStyle name="40% - Акцент3 6" xfId="130"/>
    <cellStyle name="40% - Акцент4 2" xfId="131"/>
    <cellStyle name="40% - Акцент4 2 2" xfId="132"/>
    <cellStyle name="40% - Акцент4 2 3" xfId="133"/>
    <cellStyle name="40% - Акцент4 3" xfId="134"/>
    <cellStyle name="40% - Акцент4 3 2" xfId="135"/>
    <cellStyle name="40% - Акцент4 3 3" xfId="136"/>
    <cellStyle name="40% - Акцент4 4" xfId="137"/>
    <cellStyle name="40% - Акцент4 4 2" xfId="138"/>
    <cellStyle name="40% - Акцент4 4 3" xfId="139"/>
    <cellStyle name="40% - Акцент4 5" xfId="140"/>
    <cellStyle name="40% - Акцент4 6" xfId="141"/>
    <cellStyle name="40% - Акцент5 2" xfId="142"/>
    <cellStyle name="40% - Акцент5 2 2" xfId="143"/>
    <cellStyle name="40% - Акцент5 2 3" xfId="144"/>
    <cellStyle name="40% - Акцент5 3" xfId="145"/>
    <cellStyle name="40% - Акцент5 3 2" xfId="146"/>
    <cellStyle name="40% - Акцент5 3 3" xfId="147"/>
    <cellStyle name="40% - Акцент5 4" xfId="148"/>
    <cellStyle name="40% - Акцент5 4 2" xfId="149"/>
    <cellStyle name="40% - Акцент5 4 3" xfId="150"/>
    <cellStyle name="40% - Акцент5 5" xfId="151"/>
    <cellStyle name="40% - Акцент5 6" xfId="152"/>
    <cellStyle name="40% - Акцент6 2" xfId="153"/>
    <cellStyle name="40% - Акцент6 2 2" xfId="154"/>
    <cellStyle name="40% - Акцент6 2 3" xfId="155"/>
    <cellStyle name="40% - Акцент6 3" xfId="156"/>
    <cellStyle name="40% - Акцент6 3 2" xfId="157"/>
    <cellStyle name="40% - Акцент6 3 3" xfId="158"/>
    <cellStyle name="40% - Акцент6 4" xfId="159"/>
    <cellStyle name="40% - Акцент6 4 2" xfId="160"/>
    <cellStyle name="40% - Акцент6 4 3" xfId="161"/>
    <cellStyle name="40% - Акцент6 5" xfId="162"/>
    <cellStyle name="40% - Акцент6 6" xfId="163"/>
    <cellStyle name="60% - Акцент1 2" xfId="164"/>
    <cellStyle name="60% - Акцент1 2 2" xfId="165"/>
    <cellStyle name="60% - Акцент1 2 3" xfId="166"/>
    <cellStyle name="60% - Акцент1 3" xfId="167"/>
    <cellStyle name="60% - Акцент1 3 2" xfId="168"/>
    <cellStyle name="60% - Акцент1 3 3" xfId="169"/>
    <cellStyle name="60% - Акцент1 4" xfId="170"/>
    <cellStyle name="60% - Акцент1 4 2" xfId="171"/>
    <cellStyle name="60% - Акцент1 4 3" xfId="172"/>
    <cellStyle name="60% - Акцент1 5" xfId="173"/>
    <cellStyle name="60% - Акцент1 6" xfId="174"/>
    <cellStyle name="60% - Акцент2 2" xfId="175"/>
    <cellStyle name="60% - Акцент2 2 2" xfId="176"/>
    <cellStyle name="60% - Акцент2 2 3" xfId="177"/>
    <cellStyle name="60% - Акцент2 3" xfId="178"/>
    <cellStyle name="60% - Акцент2 3 2" xfId="179"/>
    <cellStyle name="60% - Акцент2 3 3" xfId="180"/>
    <cellStyle name="60% - Акцент2 4" xfId="181"/>
    <cellStyle name="60% - Акцент2 4 2" xfId="182"/>
    <cellStyle name="60% - Акцент2 4 3" xfId="183"/>
    <cellStyle name="60% - Акцент2 5" xfId="184"/>
    <cellStyle name="60% - Акцент2 6" xfId="185"/>
    <cellStyle name="60% - Акцент3 2" xfId="186"/>
    <cellStyle name="60% - Акцент3 2 2" xfId="187"/>
    <cellStyle name="60% - Акцент3 2 3" xfId="188"/>
    <cellStyle name="60% - Акцент3 3" xfId="189"/>
    <cellStyle name="60% - Акцент3 3 2" xfId="190"/>
    <cellStyle name="60% - Акцент3 3 3" xfId="191"/>
    <cellStyle name="60% - Акцент3 4" xfId="192"/>
    <cellStyle name="60% - Акцент3 4 2" xfId="193"/>
    <cellStyle name="60% - Акцент3 4 3" xfId="194"/>
    <cellStyle name="60% - Акцент3 5" xfId="195"/>
    <cellStyle name="60% - Акцент3 6" xfId="196"/>
    <cellStyle name="60% - Акцент4 2" xfId="197"/>
    <cellStyle name="60% - Акцент4 2 2" xfId="198"/>
    <cellStyle name="60% - Акцент4 2 3" xfId="199"/>
    <cellStyle name="60% - Акцент4 3" xfId="200"/>
    <cellStyle name="60% - Акцент4 3 2" xfId="201"/>
    <cellStyle name="60% - Акцент4 3 3" xfId="202"/>
    <cellStyle name="60% - Акцент4 4" xfId="203"/>
    <cellStyle name="60% - Акцент4 4 2" xfId="204"/>
    <cellStyle name="60% - Акцент4 4 3" xfId="205"/>
    <cellStyle name="60% - Акцент4 5" xfId="206"/>
    <cellStyle name="60% - Акцент4 6" xfId="207"/>
    <cellStyle name="60% - Акцент5 2" xfId="208"/>
    <cellStyle name="60% - Акцент5 2 2" xfId="209"/>
    <cellStyle name="60% - Акцент5 2 3" xfId="210"/>
    <cellStyle name="60% - Акцент5 3" xfId="211"/>
    <cellStyle name="60% - Акцент5 3 2" xfId="212"/>
    <cellStyle name="60% - Акцент5 3 3" xfId="213"/>
    <cellStyle name="60% - Акцент5 4" xfId="214"/>
    <cellStyle name="60% - Акцент5 4 2" xfId="215"/>
    <cellStyle name="60% - Акцент5 4 3" xfId="216"/>
    <cellStyle name="60% - Акцент5 5" xfId="217"/>
    <cellStyle name="60% - Акцент5 6" xfId="218"/>
    <cellStyle name="60% - Акцент6 2" xfId="219"/>
    <cellStyle name="60% - Акцент6 2 2" xfId="220"/>
    <cellStyle name="60% - Акцент6 2 3" xfId="221"/>
    <cellStyle name="60% - Акцент6 3" xfId="222"/>
    <cellStyle name="60% - Акцент6 3 2" xfId="223"/>
    <cellStyle name="60% - Акцент6 3 3" xfId="224"/>
    <cellStyle name="60% - Акцент6 4" xfId="225"/>
    <cellStyle name="60% - Акцент6 4 2" xfId="226"/>
    <cellStyle name="60% - Акцент6 4 3" xfId="227"/>
    <cellStyle name="60% - Акцент6 5" xfId="228"/>
    <cellStyle name="60% - Акцент6 6" xfId="229"/>
    <cellStyle name="Акцент1 2" xfId="230"/>
    <cellStyle name="Акцент1 2 2" xfId="231"/>
    <cellStyle name="Акцент1 2 3" xfId="232"/>
    <cellStyle name="Акцент1 3" xfId="233"/>
    <cellStyle name="Акцент1 3 2" xfId="234"/>
    <cellStyle name="Акцент1 3 3" xfId="235"/>
    <cellStyle name="Акцент1 4" xfId="236"/>
    <cellStyle name="Акцент1 4 2" xfId="237"/>
    <cellStyle name="Акцент1 4 3" xfId="238"/>
    <cellStyle name="Акцент1 5" xfId="239"/>
    <cellStyle name="Акцент1 6" xfId="240"/>
    <cellStyle name="Акцент2 2" xfId="241"/>
    <cellStyle name="Акцент2 2 2" xfId="242"/>
    <cellStyle name="Акцент2 2 3" xfId="243"/>
    <cellStyle name="Акцент2 3" xfId="244"/>
    <cellStyle name="Акцент2 3 2" xfId="245"/>
    <cellStyle name="Акцент2 3 3" xfId="246"/>
    <cellStyle name="Акцент2 4" xfId="247"/>
    <cellStyle name="Акцент2 4 2" xfId="248"/>
    <cellStyle name="Акцент2 4 3" xfId="249"/>
    <cellStyle name="Акцент2 5" xfId="250"/>
    <cellStyle name="Акцент2 6" xfId="251"/>
    <cellStyle name="Акцент3 2" xfId="252"/>
    <cellStyle name="Акцент3 2 2" xfId="253"/>
    <cellStyle name="Акцент3 2 3" xfId="254"/>
    <cellStyle name="Акцент3 3" xfId="255"/>
    <cellStyle name="Акцент3 3 2" xfId="256"/>
    <cellStyle name="Акцент3 3 3" xfId="257"/>
    <cellStyle name="Акцент3 4" xfId="258"/>
    <cellStyle name="Акцент3 4 2" xfId="259"/>
    <cellStyle name="Акцент3 4 3" xfId="260"/>
    <cellStyle name="Акцент3 5" xfId="261"/>
    <cellStyle name="Акцент3 6" xfId="262"/>
    <cellStyle name="Акцент4 2" xfId="263"/>
    <cellStyle name="Акцент4 2 2" xfId="264"/>
    <cellStyle name="Акцент4 2 3" xfId="265"/>
    <cellStyle name="Акцент4 3" xfId="266"/>
    <cellStyle name="Акцент4 3 2" xfId="267"/>
    <cellStyle name="Акцент4 3 3" xfId="268"/>
    <cellStyle name="Акцент4 4" xfId="269"/>
    <cellStyle name="Акцент4 4 2" xfId="270"/>
    <cellStyle name="Акцент4 4 3" xfId="271"/>
    <cellStyle name="Акцент4 5" xfId="272"/>
    <cellStyle name="Акцент4 6" xfId="273"/>
    <cellStyle name="Акцент5 2" xfId="274"/>
    <cellStyle name="Акцент5 2 2" xfId="275"/>
    <cellStyle name="Акцент5 2 3" xfId="276"/>
    <cellStyle name="Акцент5 3" xfId="277"/>
    <cellStyle name="Акцент5 3 2" xfId="278"/>
    <cellStyle name="Акцент5 3 3" xfId="279"/>
    <cellStyle name="Акцент5 4" xfId="280"/>
    <cellStyle name="Акцент5 4 2" xfId="281"/>
    <cellStyle name="Акцент5 4 3" xfId="282"/>
    <cellStyle name="Акцент5 5" xfId="283"/>
    <cellStyle name="Акцент5 6" xfId="284"/>
    <cellStyle name="Акцент6 2" xfId="285"/>
    <cellStyle name="Акцент6 2 2" xfId="286"/>
    <cellStyle name="Акцент6 2 3" xfId="287"/>
    <cellStyle name="Акцент6 3" xfId="288"/>
    <cellStyle name="Акцент6 3 2" xfId="289"/>
    <cellStyle name="Акцент6 3 3" xfId="290"/>
    <cellStyle name="Акцент6 4" xfId="291"/>
    <cellStyle name="Акцент6 4 2" xfId="292"/>
    <cellStyle name="Акцент6 4 3" xfId="293"/>
    <cellStyle name="Акцент6 5" xfId="294"/>
    <cellStyle name="Акцент6 6" xfId="295"/>
    <cellStyle name="Ввод  2" xfId="296"/>
    <cellStyle name="Ввод  2 2" xfId="297"/>
    <cellStyle name="Ввод  2 3" xfId="298"/>
    <cellStyle name="Ввод  3" xfId="299"/>
    <cellStyle name="Ввод  3 2" xfId="300"/>
    <cellStyle name="Ввод  3 3" xfId="301"/>
    <cellStyle name="Ввод  4" xfId="302"/>
    <cellStyle name="Ввод  4 2" xfId="303"/>
    <cellStyle name="Ввод  4 3" xfId="304"/>
    <cellStyle name="Ввод  5" xfId="305"/>
    <cellStyle name="Ввод  6" xfId="306"/>
    <cellStyle name="Вывод 2" xfId="307"/>
    <cellStyle name="Вывод 2 2" xfId="308"/>
    <cellStyle name="Вывод 2 3" xfId="309"/>
    <cellStyle name="Вывод 3" xfId="310"/>
    <cellStyle name="Вывод 3 2" xfId="311"/>
    <cellStyle name="Вывод 3 3" xfId="312"/>
    <cellStyle name="Вывод 4" xfId="313"/>
    <cellStyle name="Вывод 4 2" xfId="314"/>
    <cellStyle name="Вывод 4 3" xfId="315"/>
    <cellStyle name="Вывод 5" xfId="316"/>
    <cellStyle name="Вывод 6" xfId="317"/>
    <cellStyle name="Вычисление 2" xfId="318"/>
    <cellStyle name="Вычисление 2 2" xfId="319"/>
    <cellStyle name="Вычисление 2 3" xfId="320"/>
    <cellStyle name="Вычисление 3" xfId="321"/>
    <cellStyle name="Вычисление 3 2" xfId="322"/>
    <cellStyle name="Вычисление 3 3" xfId="323"/>
    <cellStyle name="Вычисление 4" xfId="324"/>
    <cellStyle name="Вычисление 4 2" xfId="325"/>
    <cellStyle name="Вычисление 4 3" xfId="326"/>
    <cellStyle name="Вычисление 5" xfId="327"/>
    <cellStyle name="Вычисление 6" xfId="328"/>
    <cellStyle name="Данные (редактируемые)" xfId="11"/>
    <cellStyle name="Данные (редактируемые) 10" xfId="329"/>
    <cellStyle name="Данные (редактируемые) 10 2" xfId="330"/>
    <cellStyle name="Данные (редактируемые) 10 2 2" xfId="331"/>
    <cellStyle name="Данные (редактируемые) 10 2 2 2" xfId="332"/>
    <cellStyle name="Данные (редактируемые) 10 2 3" xfId="333"/>
    <cellStyle name="Данные (редактируемые) 10 2 4" xfId="334"/>
    <cellStyle name="Данные (редактируемые) 10 2 4 2" xfId="335"/>
    <cellStyle name="Данные (редактируемые) 10 2 4 3" xfId="336"/>
    <cellStyle name="Данные (редактируемые) 10 2 5" xfId="337"/>
    <cellStyle name="Данные (редактируемые) 10 2 6" xfId="338"/>
    <cellStyle name="Данные (редактируемые) 10 2 7" xfId="339"/>
    <cellStyle name="Данные (редактируемые) 10 3" xfId="340"/>
    <cellStyle name="Данные (редактируемые) 10 3 2" xfId="341"/>
    <cellStyle name="Данные (редактируемые) 10 3 2 2" xfId="342"/>
    <cellStyle name="Данные (редактируемые) 10 3 2 2 2" xfId="343"/>
    <cellStyle name="Данные (редактируемые) 10 3 2 3" xfId="344"/>
    <cellStyle name="Данные (редактируемые) 10 3 2 4" xfId="345"/>
    <cellStyle name="Данные (редактируемые) 10 3 3" xfId="346"/>
    <cellStyle name="Данные (редактируемые) 10 3 3 2" xfId="347"/>
    <cellStyle name="Данные (редактируемые) 10 3 4" xfId="348"/>
    <cellStyle name="Данные (редактируемые) 10 3 4 2" xfId="349"/>
    <cellStyle name="Данные (редактируемые) 10 4" xfId="350"/>
    <cellStyle name="Данные (редактируемые) 10 4 2" xfId="351"/>
    <cellStyle name="Данные (редактируемые) 10 5" xfId="352"/>
    <cellStyle name="Данные (редактируемые) 10 5 2" xfId="353"/>
    <cellStyle name="Данные (редактируемые) 10 6" xfId="354"/>
    <cellStyle name="Данные (редактируемые) 10 7" xfId="355"/>
    <cellStyle name="Данные (редактируемые) 11" xfId="356"/>
    <cellStyle name="Данные (редактируемые) 11 2" xfId="357"/>
    <cellStyle name="Данные (редактируемые) 11 2 2" xfId="358"/>
    <cellStyle name="Данные (редактируемые) 11 2 3" xfId="359"/>
    <cellStyle name="Данные (редактируемые) 11 2 3 2" xfId="360"/>
    <cellStyle name="Данные (редактируемые) 11 2 4" xfId="361"/>
    <cellStyle name="Данные (редактируемые) 11 3" xfId="362"/>
    <cellStyle name="Данные (редактируемые) 11 3 2" xfId="363"/>
    <cellStyle name="Данные (редактируемые) 11 3 2 2" xfId="364"/>
    <cellStyle name="Данные (редактируемые) 11 3 3" xfId="365"/>
    <cellStyle name="Данные (редактируемые) 11 3 4" xfId="366"/>
    <cellStyle name="Данные (редактируемые) 11 4" xfId="367"/>
    <cellStyle name="Данные (редактируемые) 11 4 2" xfId="368"/>
    <cellStyle name="Данные (редактируемые) 11 5" xfId="369"/>
    <cellStyle name="Данные (редактируемые) 11 6" xfId="370"/>
    <cellStyle name="Данные (редактируемые) 12" xfId="371"/>
    <cellStyle name="Данные (редактируемые) 12 2" xfId="372"/>
    <cellStyle name="Данные (редактируемые) 12 2 2" xfId="373"/>
    <cellStyle name="Данные (редактируемые) 12 2 3" xfId="374"/>
    <cellStyle name="Данные (редактируемые) 12 2 3 2" xfId="375"/>
    <cellStyle name="Данные (редактируемые) 12 2 4" xfId="376"/>
    <cellStyle name="Данные (редактируемые) 12 3" xfId="377"/>
    <cellStyle name="Данные (редактируемые) 12 3 2" xfId="378"/>
    <cellStyle name="Данные (редактируемые) 12 3 2 2" xfId="379"/>
    <cellStyle name="Данные (редактируемые) 12 3 3" xfId="380"/>
    <cellStyle name="Данные (редактируемые) 12 3 4" xfId="381"/>
    <cellStyle name="Данные (редактируемые) 12 4" xfId="382"/>
    <cellStyle name="Данные (редактируемые) 12 4 2" xfId="383"/>
    <cellStyle name="Данные (редактируемые) 12 5" xfId="384"/>
    <cellStyle name="Данные (редактируемые) 12 6" xfId="385"/>
    <cellStyle name="Данные (редактируемые) 13" xfId="386"/>
    <cellStyle name="Данные (редактируемые) 13 2" xfId="387"/>
    <cellStyle name="Данные (редактируемые) 13 3" xfId="388"/>
    <cellStyle name="Данные (редактируемые) 13 3 2" xfId="389"/>
    <cellStyle name="Данные (редактируемые) 13 3 2 2" xfId="390"/>
    <cellStyle name="Данные (редактируемые) 13 3 3" xfId="391"/>
    <cellStyle name="Данные (редактируемые) 13 3 4" xfId="392"/>
    <cellStyle name="Данные (редактируемые) 13 4" xfId="393"/>
    <cellStyle name="Данные (редактируемые) 13 4 2" xfId="394"/>
    <cellStyle name="Данные (редактируемые) 13 5" xfId="395"/>
    <cellStyle name="Данные (редактируемые) 13 6" xfId="396"/>
    <cellStyle name="Данные (редактируемые) 14" xfId="397"/>
    <cellStyle name="Данные (редактируемые) 14 2" xfId="398"/>
    <cellStyle name="Данные (редактируемые) 14 3" xfId="399"/>
    <cellStyle name="Данные (редактируемые) 14 3 2" xfId="400"/>
    <cellStyle name="Данные (редактируемые) 14 3 2 2" xfId="401"/>
    <cellStyle name="Данные (редактируемые) 14 3 3" xfId="402"/>
    <cellStyle name="Данные (редактируемые) 14 3 4" xfId="403"/>
    <cellStyle name="Данные (редактируемые) 14 4" xfId="404"/>
    <cellStyle name="Данные (редактируемые) 14 4 2" xfId="405"/>
    <cellStyle name="Данные (редактируемые) 14 5" xfId="406"/>
    <cellStyle name="Данные (редактируемые) 14 6" xfId="407"/>
    <cellStyle name="Данные (редактируемые) 15" xfId="408"/>
    <cellStyle name="Данные (редактируемые) 15 2" xfId="409"/>
    <cellStyle name="Данные (редактируемые) 15 3" xfId="410"/>
    <cellStyle name="Данные (редактируемые) 15 3 2" xfId="411"/>
    <cellStyle name="Данные (редактируемые) 15 3 2 2" xfId="412"/>
    <cellStyle name="Данные (редактируемые) 15 3 3" xfId="413"/>
    <cellStyle name="Данные (редактируемые) 15 3 4" xfId="414"/>
    <cellStyle name="Данные (редактируемые) 15 4" xfId="415"/>
    <cellStyle name="Данные (редактируемые) 15 4 2" xfId="416"/>
    <cellStyle name="Данные (редактируемые) 15 5" xfId="417"/>
    <cellStyle name="Данные (редактируемые) 15 6" xfId="418"/>
    <cellStyle name="Данные (редактируемые) 16" xfId="419"/>
    <cellStyle name="Данные (редактируемые) 16 10" xfId="420"/>
    <cellStyle name="Данные (редактируемые) 16 10 2" xfId="421"/>
    <cellStyle name="Данные (редактируемые) 16 10 2 2" xfId="422"/>
    <cellStyle name="Данные (редактируемые) 16 10 3" xfId="423"/>
    <cellStyle name="Данные (редактируемые) 16 10 4" xfId="424"/>
    <cellStyle name="Данные (редактируемые) 16 11" xfId="425"/>
    <cellStyle name="Данные (редактируемые) 16 11 2" xfId="426"/>
    <cellStyle name="Данные (редактируемые) 16 12" xfId="427"/>
    <cellStyle name="Данные (редактируемые) 16 13" xfId="428"/>
    <cellStyle name="Данные (редактируемые) 16 2" xfId="429"/>
    <cellStyle name="Данные (редактируемые) 16 2 2" xfId="430"/>
    <cellStyle name="Данные (редактируемые) 16 2 2 2" xfId="431"/>
    <cellStyle name="Данные (редактируемые) 16 2 3" xfId="432"/>
    <cellStyle name="Данные (редактируемые) 16 2 3 2" xfId="433"/>
    <cellStyle name="Данные (редактируемые) 16 2 4" xfId="434"/>
    <cellStyle name="Данные (редактируемые) 16 3" xfId="435"/>
    <cellStyle name="Данные (редактируемые) 16 3 2" xfId="436"/>
    <cellStyle name="Данные (редактируемые) 16 3 2 2" xfId="437"/>
    <cellStyle name="Данные (редактируемые) 16 3 3" xfId="438"/>
    <cellStyle name="Данные (редактируемые) 16 3 3 2" xfId="439"/>
    <cellStyle name="Данные (редактируемые) 16 3 4" xfId="440"/>
    <cellStyle name="Данные (редактируемые) 16 4" xfId="441"/>
    <cellStyle name="Данные (редактируемые) 16 4 2" xfId="442"/>
    <cellStyle name="Данные (редактируемые) 16 4 2 2" xfId="443"/>
    <cellStyle name="Данные (редактируемые) 16 4 3" xfId="444"/>
    <cellStyle name="Данные (редактируемые) 16 4 3 2" xfId="445"/>
    <cellStyle name="Данные (редактируемые) 16 4 4" xfId="446"/>
    <cellStyle name="Данные (редактируемые) 16 5" xfId="447"/>
    <cellStyle name="Данные (редактируемые) 16 5 2" xfId="448"/>
    <cellStyle name="Данные (редактируемые) 16 5 2 2" xfId="449"/>
    <cellStyle name="Данные (редактируемые) 16 5 3" xfId="450"/>
    <cellStyle name="Данные (редактируемые) 16 5 3 2" xfId="451"/>
    <cellStyle name="Данные (редактируемые) 16 5 4" xfId="452"/>
    <cellStyle name="Данные (редактируемые) 16 6" xfId="453"/>
    <cellStyle name="Данные (редактируемые) 16 6 2" xfId="454"/>
    <cellStyle name="Данные (редактируемые) 16 6 2 2" xfId="455"/>
    <cellStyle name="Данные (редактируемые) 16 6 3" xfId="456"/>
    <cellStyle name="Данные (редактируемые) 16 6 3 2" xfId="457"/>
    <cellStyle name="Данные (редактируемые) 16 6 4" xfId="458"/>
    <cellStyle name="Данные (редактируемые) 16 7" xfId="459"/>
    <cellStyle name="Данные (редактируемые) 16 7 2" xfId="460"/>
    <cellStyle name="Данные (редактируемые) 16 7 2 2" xfId="461"/>
    <cellStyle name="Данные (редактируемые) 16 7 3" xfId="462"/>
    <cellStyle name="Данные (редактируемые) 16 7 3 2" xfId="463"/>
    <cellStyle name="Данные (редактируемые) 16 7 4" xfId="464"/>
    <cellStyle name="Данные (редактируемые) 16 8" xfId="465"/>
    <cellStyle name="Данные (редактируемые) 16 8 2" xfId="466"/>
    <cellStyle name="Данные (редактируемые) 16 8 2 2" xfId="467"/>
    <cellStyle name="Данные (редактируемые) 16 8 3" xfId="468"/>
    <cellStyle name="Данные (редактируемые) 16 8 3 2" xfId="469"/>
    <cellStyle name="Данные (редактируемые) 16 8 4" xfId="470"/>
    <cellStyle name="Данные (редактируемые) 16 9" xfId="471"/>
    <cellStyle name="Данные (редактируемые) 16_10470_35589_Расчет показателей КФМ" xfId="472"/>
    <cellStyle name="Данные (редактируемые) 17" xfId="473"/>
    <cellStyle name="Данные (редактируемые) 17 2" xfId="474"/>
    <cellStyle name="Данные (редактируемые) 17 3" xfId="475"/>
    <cellStyle name="Данные (редактируемые) 17 3 2" xfId="476"/>
    <cellStyle name="Данные (редактируемые) 17 3 2 2" xfId="477"/>
    <cellStyle name="Данные (редактируемые) 17 3 3" xfId="478"/>
    <cellStyle name="Данные (редактируемые) 17 3 4" xfId="479"/>
    <cellStyle name="Данные (редактируемые) 17 4" xfId="480"/>
    <cellStyle name="Данные (редактируемые) 17 4 2" xfId="481"/>
    <cellStyle name="Данные (редактируемые) 17 5" xfId="482"/>
    <cellStyle name="Данные (редактируемые) 17 6" xfId="483"/>
    <cellStyle name="Данные (редактируемые) 18" xfId="484"/>
    <cellStyle name="Данные (редактируемые) 18 2" xfId="485"/>
    <cellStyle name="Данные (редактируемые) 18 3" xfId="486"/>
    <cellStyle name="Данные (редактируемые) 18 3 2" xfId="487"/>
    <cellStyle name="Данные (редактируемые) 18 3 2 2" xfId="488"/>
    <cellStyle name="Данные (редактируемые) 18 3 3" xfId="489"/>
    <cellStyle name="Данные (редактируемые) 18 3 4" xfId="490"/>
    <cellStyle name="Данные (редактируемые) 18 4" xfId="491"/>
    <cellStyle name="Данные (редактируемые) 18 4 2" xfId="492"/>
    <cellStyle name="Данные (редактируемые) 18 5" xfId="493"/>
    <cellStyle name="Данные (редактируемые) 18 6" xfId="494"/>
    <cellStyle name="Данные (редактируемые) 19" xfId="495"/>
    <cellStyle name="Данные (редактируемые) 19 2" xfId="496"/>
    <cellStyle name="Данные (редактируемые) 19 3" xfId="497"/>
    <cellStyle name="Данные (редактируемые) 19 3 2" xfId="498"/>
    <cellStyle name="Данные (редактируемые) 19 3 2 2" xfId="499"/>
    <cellStyle name="Данные (редактируемые) 19 3 3" xfId="500"/>
    <cellStyle name="Данные (редактируемые) 19 3 4" xfId="501"/>
    <cellStyle name="Данные (редактируемые) 19 4" xfId="502"/>
    <cellStyle name="Данные (редактируемые) 19 4 2" xfId="503"/>
    <cellStyle name="Данные (редактируемые) 19 5" xfId="504"/>
    <cellStyle name="Данные (редактируемые) 19 6" xfId="505"/>
    <cellStyle name="Данные (редактируемые) 2" xfId="30"/>
    <cellStyle name="Данные (редактируемые) 2 2" xfId="506"/>
    <cellStyle name="Данные (редактируемые) 2 2 2" xfId="507"/>
    <cellStyle name="Данные (редактируемые) 2 3" xfId="508"/>
    <cellStyle name="Данные (редактируемые) 2 3 2" xfId="509"/>
    <cellStyle name="Данные (редактируемые) 2 3 2 2" xfId="510"/>
    <cellStyle name="Данные (редактируемые) 2 3 2 2 2" xfId="511"/>
    <cellStyle name="Данные (редактируемые) 2 3 2 3" xfId="512"/>
    <cellStyle name="Данные (редактируемые) 2 3 2 4" xfId="513"/>
    <cellStyle name="Данные (редактируемые) 2 3 3" xfId="514"/>
    <cellStyle name="Данные (редактируемые) 2 3 3 2" xfId="515"/>
    <cellStyle name="Данные (редактируемые) 2 3 4" xfId="516"/>
    <cellStyle name="Данные (редактируемые) 2 3 4 2" xfId="517"/>
    <cellStyle name="Данные (редактируемые) 2 4" xfId="518"/>
    <cellStyle name="Данные (редактируемые) 2 4 2" xfId="519"/>
    <cellStyle name="Данные (редактируемые) 2 5" xfId="520"/>
    <cellStyle name="Данные (редактируемые) 2 5 2" xfId="521"/>
    <cellStyle name="Данные (редактируемые) 2 5 2 2" xfId="522"/>
    <cellStyle name="Данные (редактируемые) 2 5 3" xfId="523"/>
    <cellStyle name="Данные (редактируемые) 2 5 4" xfId="524"/>
    <cellStyle name="Данные (редактируемые) 2 6" xfId="525"/>
    <cellStyle name="Данные (редактируемые) 20" xfId="526"/>
    <cellStyle name="Данные (редактируемые) 20 2" xfId="527"/>
    <cellStyle name="Данные (редактируемые) 20 3" xfId="528"/>
    <cellStyle name="Данные (редактируемые) 20 3 2" xfId="529"/>
    <cellStyle name="Данные (редактируемые) 20 3 2 2" xfId="530"/>
    <cellStyle name="Данные (редактируемые) 20 3 3" xfId="531"/>
    <cellStyle name="Данные (редактируемые) 20 3 4" xfId="532"/>
    <cellStyle name="Данные (редактируемые) 20 4" xfId="533"/>
    <cellStyle name="Данные (редактируемые) 20 4 2" xfId="534"/>
    <cellStyle name="Данные (редактируемые) 20 5" xfId="535"/>
    <cellStyle name="Данные (редактируемые) 20 6" xfId="536"/>
    <cellStyle name="Данные (редактируемые) 21" xfId="537"/>
    <cellStyle name="Данные (редактируемые) 21 2" xfId="538"/>
    <cellStyle name="Данные (редактируемые) 21 2 2" xfId="539"/>
    <cellStyle name="Данные (редактируемые) 21 2 3" xfId="540"/>
    <cellStyle name="Данные (редактируемые) 21 2 3 2" xfId="541"/>
    <cellStyle name="Данные (редактируемые) 21 2 4" xfId="542"/>
    <cellStyle name="Данные (редактируемые) 21 3" xfId="543"/>
    <cellStyle name="Данные (редактируемые) 21 3 2" xfId="544"/>
    <cellStyle name="Данные (редактируемые) 21 3 2 2" xfId="545"/>
    <cellStyle name="Данные (редактируемые) 21 3 3" xfId="546"/>
    <cellStyle name="Данные (редактируемые) 21 3 4" xfId="547"/>
    <cellStyle name="Данные (редактируемые) 21 4" xfId="548"/>
    <cellStyle name="Данные (редактируемые) 21 4 2" xfId="549"/>
    <cellStyle name="Данные (редактируемые) 21 5" xfId="550"/>
    <cellStyle name="Данные (редактируемые) 21 6" xfId="551"/>
    <cellStyle name="Данные (редактируемые) 22" xfId="552"/>
    <cellStyle name="Данные (редактируемые) 22 2" xfId="553"/>
    <cellStyle name="Данные (редактируемые) 22 3" xfId="554"/>
    <cellStyle name="Данные (редактируемые) 22 3 2" xfId="555"/>
    <cellStyle name="Данные (редактируемые) 22 3 3" xfId="556"/>
    <cellStyle name="Данные (редактируемые) 22 4" xfId="557"/>
    <cellStyle name="Данные (редактируемые) 22 5" xfId="558"/>
    <cellStyle name="Данные (редактируемые) 22 6" xfId="559"/>
    <cellStyle name="Данные (редактируемые) 23" xfId="560"/>
    <cellStyle name="Данные (редактируемые) 23 2" xfId="561"/>
    <cellStyle name="Данные (редактируемые) 23 2 2" xfId="562"/>
    <cellStyle name="Данные (редактируемые) 23 3" xfId="563"/>
    <cellStyle name="Данные (редактируемые) 23 3 2" xfId="564"/>
    <cellStyle name="Данные (редактируемые) 23 4" xfId="565"/>
    <cellStyle name="Данные (редактируемые) 23 4 2" xfId="566"/>
    <cellStyle name="Данные (редактируемые) 24" xfId="567"/>
    <cellStyle name="Данные (редактируемые) 24 2" xfId="568"/>
    <cellStyle name="Данные (редактируемые) 25" xfId="569"/>
    <cellStyle name="Данные (редактируемые) 25 2" xfId="570"/>
    <cellStyle name="Данные (редактируемые) 26" xfId="571"/>
    <cellStyle name="Данные (редактируемые) 26 2" xfId="572"/>
    <cellStyle name="Данные (редактируемые) 27" xfId="573"/>
    <cellStyle name="Данные (редактируемые) 27 2" xfId="574"/>
    <cellStyle name="Данные (редактируемые) 28" xfId="575"/>
    <cellStyle name="Данные (редактируемые) 28 2" xfId="576"/>
    <cellStyle name="Данные (редактируемые) 29" xfId="577"/>
    <cellStyle name="Данные (редактируемые) 29 2" xfId="578"/>
    <cellStyle name="Данные (редактируемые) 3" xfId="579"/>
    <cellStyle name="Данные (редактируемые) 3 2" xfId="580"/>
    <cellStyle name="Данные (редактируемые) 3 2 2" xfId="581"/>
    <cellStyle name="Данные (редактируемые) 3 2 3" xfId="582"/>
    <cellStyle name="Данные (редактируемые) 3 2 3 2" xfId="583"/>
    <cellStyle name="Данные (редактируемые) 3 2 3 3" xfId="584"/>
    <cellStyle name="Данные (редактируемые) 3 2 4" xfId="585"/>
    <cellStyle name="Данные (редактируемые) 3 2 5" xfId="586"/>
    <cellStyle name="Данные (редактируемые) 3 2 6" xfId="587"/>
    <cellStyle name="Данные (редактируемые) 3 3" xfId="588"/>
    <cellStyle name="Данные (редактируемые) 3 3 2" xfId="589"/>
    <cellStyle name="Данные (редактируемые) 3 3 2 2" xfId="590"/>
    <cellStyle name="Данные (редактируемые) 3 3 3" xfId="591"/>
    <cellStyle name="Данные (редактируемые) 3 3 4" xfId="592"/>
    <cellStyle name="Данные (редактируемые) 3 4" xfId="593"/>
    <cellStyle name="Данные (редактируемые) 3 4 2" xfId="594"/>
    <cellStyle name="Данные (редактируемые) 3 4 3" xfId="595"/>
    <cellStyle name="Данные (редактируемые) 3 5" xfId="596"/>
    <cellStyle name="Данные (редактируемые) 3 6" xfId="597"/>
    <cellStyle name="Данные (редактируемые) 3 7" xfId="598"/>
    <cellStyle name="Данные (редактируемые) 30" xfId="599"/>
    <cellStyle name="Данные (редактируемые) 30 2" xfId="600"/>
    <cellStyle name="Данные (редактируемые) 31" xfId="601"/>
    <cellStyle name="Данные (редактируемые) 31 2" xfId="602"/>
    <cellStyle name="Данные (редактируемые) 32" xfId="603"/>
    <cellStyle name="Данные (редактируемые) 32 2" xfId="604"/>
    <cellStyle name="Данные (редактируемые) 33" xfId="605"/>
    <cellStyle name="Данные (редактируемые) 4" xfId="606"/>
    <cellStyle name="Данные (редактируемые) 4 2" xfId="607"/>
    <cellStyle name="Данные (редактируемые) 4 2 2" xfId="608"/>
    <cellStyle name="Данные (редактируемые) 4 2 3" xfId="609"/>
    <cellStyle name="Данные (редактируемые) 4 2 3 2" xfId="610"/>
    <cellStyle name="Данные (редактируемые) 4 2 3 3" xfId="611"/>
    <cellStyle name="Данные (редактируемые) 4 2 4" xfId="612"/>
    <cellStyle name="Данные (редактируемые) 4 2 5" xfId="613"/>
    <cellStyle name="Данные (редактируемые) 4 2 6" xfId="614"/>
    <cellStyle name="Данные (редактируемые) 4 3" xfId="615"/>
    <cellStyle name="Данные (редактируемые) 4 3 2" xfId="616"/>
    <cellStyle name="Данные (редактируемые) 4 3 2 2" xfId="617"/>
    <cellStyle name="Данные (редактируемые) 4 3 3" xfId="618"/>
    <cellStyle name="Данные (редактируемые) 4 3 4" xfId="619"/>
    <cellStyle name="Данные (редактируемые) 4 4" xfId="620"/>
    <cellStyle name="Данные (редактируемые) 4 4 2" xfId="621"/>
    <cellStyle name="Данные (редактируемые) 4 4 3" xfId="622"/>
    <cellStyle name="Данные (редактируемые) 4 5" xfId="623"/>
    <cellStyle name="Данные (редактируемые) 4 6" xfId="624"/>
    <cellStyle name="Данные (редактируемые) 4 7" xfId="625"/>
    <cellStyle name="Данные (редактируемые) 5" xfId="626"/>
    <cellStyle name="Данные (редактируемые) 5 2" xfId="627"/>
    <cellStyle name="Данные (редактируемые) 5 2 2" xfId="628"/>
    <cellStyle name="Данные (редактируемые) 5 2 3" xfId="629"/>
    <cellStyle name="Данные (редактируемые) 5 2 3 2" xfId="630"/>
    <cellStyle name="Данные (редактируемые) 5 2 3 3" xfId="631"/>
    <cellStyle name="Данные (редактируемые) 5 2 4" xfId="632"/>
    <cellStyle name="Данные (редактируемые) 5 2 5" xfId="633"/>
    <cellStyle name="Данные (редактируемые) 5 2 6" xfId="634"/>
    <cellStyle name="Данные (редактируемые) 5 3" xfId="635"/>
    <cellStyle name="Данные (редактируемые) 5 3 2" xfId="636"/>
    <cellStyle name="Данные (редактируемые) 5 3 2 2" xfId="637"/>
    <cellStyle name="Данные (редактируемые) 5 3 3" xfId="638"/>
    <cellStyle name="Данные (редактируемые) 5 3 4" xfId="639"/>
    <cellStyle name="Данные (редактируемые) 5 4" xfId="640"/>
    <cellStyle name="Данные (редактируемые) 5 4 2" xfId="641"/>
    <cellStyle name="Данные (редактируемые) 5 4 3" xfId="642"/>
    <cellStyle name="Данные (редактируемые) 5 5" xfId="643"/>
    <cellStyle name="Данные (редактируемые) 5 6" xfId="644"/>
    <cellStyle name="Данные (редактируемые) 5 7" xfId="645"/>
    <cellStyle name="Данные (редактируемые) 6" xfId="646"/>
    <cellStyle name="Данные (редактируемые) 6 2" xfId="647"/>
    <cellStyle name="Данные (редактируемые) 6 2 2" xfId="648"/>
    <cellStyle name="Данные (редактируемые) 6 2 3" xfId="649"/>
    <cellStyle name="Данные (редактируемые) 6 2 3 2" xfId="650"/>
    <cellStyle name="Данные (редактируемые) 6 2 3 3" xfId="651"/>
    <cellStyle name="Данные (редактируемые) 6 2 4" xfId="652"/>
    <cellStyle name="Данные (редактируемые) 6 2 5" xfId="653"/>
    <cellStyle name="Данные (редактируемые) 6 2 6" xfId="654"/>
    <cellStyle name="Данные (редактируемые) 6 3" xfId="655"/>
    <cellStyle name="Данные (редактируемые) 6 3 2" xfId="656"/>
    <cellStyle name="Данные (редактируемые) 6 3 2 2" xfId="657"/>
    <cellStyle name="Данные (редактируемые) 6 3 3" xfId="658"/>
    <cellStyle name="Данные (редактируемые) 6 3 4" xfId="659"/>
    <cellStyle name="Данные (редактируемые) 6 4" xfId="660"/>
    <cellStyle name="Данные (редактируемые) 6 4 2" xfId="661"/>
    <cellStyle name="Данные (редактируемые) 6 4 3" xfId="662"/>
    <cellStyle name="Данные (редактируемые) 6 5" xfId="663"/>
    <cellStyle name="Данные (редактируемые) 6 6" xfId="664"/>
    <cellStyle name="Данные (редактируемые) 6 7" xfId="665"/>
    <cellStyle name="Данные (редактируемые) 7" xfId="666"/>
    <cellStyle name="Данные (редактируемые) 7 2" xfId="667"/>
    <cellStyle name="Данные (редактируемые) 7 2 2" xfId="668"/>
    <cellStyle name="Данные (редактируемые) 7 2 3" xfId="669"/>
    <cellStyle name="Данные (редактируемые) 7 2 3 2" xfId="670"/>
    <cellStyle name="Данные (редактируемые) 7 2 3 3" xfId="671"/>
    <cellStyle name="Данные (редактируемые) 7 2 4" xfId="672"/>
    <cellStyle name="Данные (редактируемые) 7 2 5" xfId="673"/>
    <cellStyle name="Данные (редактируемые) 7 2 6" xfId="674"/>
    <cellStyle name="Данные (редактируемые) 7 3" xfId="675"/>
    <cellStyle name="Данные (редактируемые) 7 3 2" xfId="676"/>
    <cellStyle name="Данные (редактируемые) 7 3 2 2" xfId="677"/>
    <cellStyle name="Данные (редактируемые) 7 3 3" xfId="678"/>
    <cellStyle name="Данные (редактируемые) 7 3 4" xfId="679"/>
    <cellStyle name="Данные (редактируемые) 7 4" xfId="680"/>
    <cellStyle name="Данные (редактируемые) 7 4 2" xfId="681"/>
    <cellStyle name="Данные (редактируемые) 7 4 3" xfId="682"/>
    <cellStyle name="Данные (редактируемые) 7 5" xfId="683"/>
    <cellStyle name="Данные (редактируемые) 7 6" xfId="684"/>
    <cellStyle name="Данные (редактируемые) 7 7" xfId="685"/>
    <cellStyle name="Данные (редактируемые) 8" xfId="686"/>
    <cellStyle name="Данные (редактируемые) 8 2" xfId="687"/>
    <cellStyle name="Данные (редактируемые) 8 2 2" xfId="688"/>
    <cellStyle name="Данные (редактируемые) 8 2 3" xfId="689"/>
    <cellStyle name="Данные (редактируемые) 8 2 3 2" xfId="690"/>
    <cellStyle name="Данные (редактируемые) 8 2 3 3" xfId="691"/>
    <cellStyle name="Данные (редактируемые) 8 2 4" xfId="692"/>
    <cellStyle name="Данные (редактируемые) 8 2 5" xfId="693"/>
    <cellStyle name="Данные (редактируемые) 8 2 6" xfId="694"/>
    <cellStyle name="Данные (редактируемые) 8 3" xfId="695"/>
    <cellStyle name="Данные (редактируемые) 8 3 2" xfId="696"/>
    <cellStyle name="Данные (редактируемые) 8 3 2 2" xfId="697"/>
    <cellStyle name="Данные (редактируемые) 8 3 3" xfId="698"/>
    <cellStyle name="Данные (редактируемые) 8 3 4" xfId="699"/>
    <cellStyle name="Данные (редактируемые) 8 4" xfId="700"/>
    <cellStyle name="Данные (редактируемые) 8 4 2" xfId="701"/>
    <cellStyle name="Данные (редактируемые) 8 4 3" xfId="702"/>
    <cellStyle name="Данные (редактируемые) 8 5" xfId="703"/>
    <cellStyle name="Данные (редактируемые) 8 6" xfId="704"/>
    <cellStyle name="Данные (редактируемые) 8 7" xfId="705"/>
    <cellStyle name="Данные (редактируемые) 9" xfId="706"/>
    <cellStyle name="Данные (редактируемые) 9 2" xfId="707"/>
    <cellStyle name="Данные (редактируемые) 9 2 2" xfId="708"/>
    <cellStyle name="Данные (редактируемые) 9 2 3" xfId="709"/>
    <cellStyle name="Данные (редактируемые) 9 2 3 2" xfId="710"/>
    <cellStyle name="Данные (редактируемые) 9 2 3 3" xfId="711"/>
    <cellStyle name="Данные (редактируемые) 9 2 4" xfId="712"/>
    <cellStyle name="Данные (редактируемые) 9 2 5" xfId="713"/>
    <cellStyle name="Данные (редактируемые) 9 2 6" xfId="714"/>
    <cellStyle name="Данные (редактируемые) 9 3" xfId="715"/>
    <cellStyle name="Данные (редактируемые) 9 3 2" xfId="716"/>
    <cellStyle name="Данные (редактируемые) 9 3 2 2" xfId="717"/>
    <cellStyle name="Данные (редактируемые) 9 3 3" xfId="718"/>
    <cellStyle name="Данные (редактируемые) 9 3 4" xfId="719"/>
    <cellStyle name="Данные (редактируемые) 9 4" xfId="720"/>
    <cellStyle name="Данные (редактируемые) 9 4 2" xfId="721"/>
    <cellStyle name="Данные (редактируемые) 9 4 3" xfId="722"/>
    <cellStyle name="Данные (редактируемые) 9 5" xfId="723"/>
    <cellStyle name="Данные (редактируемые) 9 6" xfId="724"/>
    <cellStyle name="Данные (редактируемые) 9 7" xfId="725"/>
    <cellStyle name="Данные (редактируемые)_11113_36631_Сбор КФМ_Отдел финансирования государственного аппарата" xfId="726"/>
    <cellStyle name="Данные (только для чтения)" xfId="10"/>
    <cellStyle name="Данные (только для чтения) 10" xfId="727"/>
    <cellStyle name="Данные (только для чтения) 10 2" xfId="728"/>
    <cellStyle name="Данные (только для чтения) 10 2 2" xfId="729"/>
    <cellStyle name="Данные (только для чтения) 10 2 2 2" xfId="730"/>
    <cellStyle name="Данные (только для чтения) 10 2 3" xfId="731"/>
    <cellStyle name="Данные (только для чтения) 10 2 4" xfId="732"/>
    <cellStyle name="Данные (только для чтения) 10 2 4 2" xfId="733"/>
    <cellStyle name="Данные (только для чтения) 10 2 4 3" xfId="734"/>
    <cellStyle name="Данные (только для чтения) 10 2 5" xfId="735"/>
    <cellStyle name="Данные (только для чтения) 10 2 6" xfId="736"/>
    <cellStyle name="Данные (только для чтения) 10 2 7" xfId="737"/>
    <cellStyle name="Данные (только для чтения) 10 3" xfId="738"/>
    <cellStyle name="Данные (только для чтения) 10 3 2" xfId="739"/>
    <cellStyle name="Данные (только для чтения) 10 3 2 2" xfId="740"/>
    <cellStyle name="Данные (только для чтения) 10 3 3" xfId="741"/>
    <cellStyle name="Данные (только для чтения) 10 3 4" xfId="742"/>
    <cellStyle name="Данные (только для чтения) 10 4" xfId="743"/>
    <cellStyle name="Данные (только для чтения) 10 4 2" xfId="744"/>
    <cellStyle name="Данные (только для чтения) 10 5" xfId="745"/>
    <cellStyle name="Данные (только для чтения) 10 5 2" xfId="746"/>
    <cellStyle name="Данные (только для чтения) 10 6" xfId="747"/>
    <cellStyle name="Данные (только для чтения) 10 7" xfId="748"/>
    <cellStyle name="Данные (только для чтения) 11" xfId="749"/>
    <cellStyle name="Данные (только для чтения) 11 2" xfId="750"/>
    <cellStyle name="Данные (только для чтения) 11 2 2" xfId="751"/>
    <cellStyle name="Данные (только для чтения) 11 2 3" xfId="752"/>
    <cellStyle name="Данные (только для чтения) 11 2 3 2" xfId="753"/>
    <cellStyle name="Данные (только для чтения) 11 2 4" xfId="754"/>
    <cellStyle name="Данные (только для чтения) 11 3" xfId="755"/>
    <cellStyle name="Данные (только для чтения) 11 3 2" xfId="756"/>
    <cellStyle name="Данные (только для чтения) 11 3 2 2" xfId="757"/>
    <cellStyle name="Данные (только для чтения) 11 3 3" xfId="758"/>
    <cellStyle name="Данные (только для чтения) 11 3 4" xfId="759"/>
    <cellStyle name="Данные (только для чтения) 11 4" xfId="760"/>
    <cellStyle name="Данные (только для чтения) 11 4 2" xfId="761"/>
    <cellStyle name="Данные (только для чтения) 11 5" xfId="762"/>
    <cellStyle name="Данные (только для чтения) 11 6" xfId="763"/>
    <cellStyle name="Данные (только для чтения) 12" xfId="764"/>
    <cellStyle name="Данные (только для чтения) 12 2" xfId="765"/>
    <cellStyle name="Данные (только для чтения) 12 2 2" xfId="766"/>
    <cellStyle name="Данные (только для чтения) 12 2 3" xfId="767"/>
    <cellStyle name="Данные (только для чтения) 12 2 3 2" xfId="768"/>
    <cellStyle name="Данные (только для чтения) 12 2 4" xfId="769"/>
    <cellStyle name="Данные (только для чтения) 12 3" xfId="770"/>
    <cellStyle name="Данные (только для чтения) 12 3 2" xfId="771"/>
    <cellStyle name="Данные (только для чтения) 12 3 2 2" xfId="772"/>
    <cellStyle name="Данные (только для чтения) 12 3 3" xfId="773"/>
    <cellStyle name="Данные (только для чтения) 12 3 4" xfId="774"/>
    <cellStyle name="Данные (только для чтения) 12 4" xfId="775"/>
    <cellStyle name="Данные (только для чтения) 12 4 2" xfId="776"/>
    <cellStyle name="Данные (только для чтения) 12 5" xfId="777"/>
    <cellStyle name="Данные (только для чтения) 12 6" xfId="778"/>
    <cellStyle name="Данные (только для чтения) 13" xfId="779"/>
    <cellStyle name="Данные (только для чтения) 13 2" xfId="780"/>
    <cellStyle name="Данные (только для чтения) 13 3" xfId="781"/>
    <cellStyle name="Данные (только для чтения) 13 3 2" xfId="782"/>
    <cellStyle name="Данные (только для чтения) 13 3 2 2" xfId="783"/>
    <cellStyle name="Данные (только для чтения) 13 3 3" xfId="784"/>
    <cellStyle name="Данные (только для чтения) 13 3 4" xfId="785"/>
    <cellStyle name="Данные (только для чтения) 13 4" xfId="786"/>
    <cellStyle name="Данные (только для чтения) 13 4 2" xfId="787"/>
    <cellStyle name="Данные (только для чтения) 13 5" xfId="788"/>
    <cellStyle name="Данные (только для чтения) 13 6" xfId="789"/>
    <cellStyle name="Данные (только для чтения) 14" xfId="790"/>
    <cellStyle name="Данные (только для чтения) 14 2" xfId="791"/>
    <cellStyle name="Данные (только для чтения) 14 3" xfId="792"/>
    <cellStyle name="Данные (только для чтения) 14 3 2" xfId="793"/>
    <cellStyle name="Данные (только для чтения) 14 3 2 2" xfId="794"/>
    <cellStyle name="Данные (только для чтения) 14 3 3" xfId="795"/>
    <cellStyle name="Данные (только для чтения) 14 3 4" xfId="796"/>
    <cellStyle name="Данные (только для чтения) 14 4" xfId="797"/>
    <cellStyle name="Данные (только для чтения) 14 4 2" xfId="798"/>
    <cellStyle name="Данные (только для чтения) 14 5" xfId="799"/>
    <cellStyle name="Данные (только для чтения) 14 6" xfId="800"/>
    <cellStyle name="Данные (только для чтения) 15" xfId="801"/>
    <cellStyle name="Данные (только для чтения) 15 2" xfId="802"/>
    <cellStyle name="Данные (только для чтения) 15 3" xfId="803"/>
    <cellStyle name="Данные (только для чтения) 15 3 2" xfId="804"/>
    <cellStyle name="Данные (только для чтения) 15 3 2 2" xfId="805"/>
    <cellStyle name="Данные (только для чтения) 15 3 3" xfId="806"/>
    <cellStyle name="Данные (только для чтения) 15 3 4" xfId="807"/>
    <cellStyle name="Данные (только для чтения) 15 4" xfId="808"/>
    <cellStyle name="Данные (только для чтения) 15 4 2" xfId="809"/>
    <cellStyle name="Данные (только для чтения) 15 5" xfId="810"/>
    <cellStyle name="Данные (только для чтения) 15 6" xfId="811"/>
    <cellStyle name="Данные (только для чтения) 16" xfId="812"/>
    <cellStyle name="Данные (только для чтения) 16 10" xfId="813"/>
    <cellStyle name="Данные (только для чтения) 16 10 2" xfId="814"/>
    <cellStyle name="Данные (только для чтения) 16 10 2 2" xfId="815"/>
    <cellStyle name="Данные (только для чтения) 16 10 3" xfId="816"/>
    <cellStyle name="Данные (только для чтения) 16 10 4" xfId="817"/>
    <cellStyle name="Данные (только для чтения) 16 11" xfId="818"/>
    <cellStyle name="Данные (только для чтения) 16 11 2" xfId="819"/>
    <cellStyle name="Данные (только для чтения) 16 12" xfId="820"/>
    <cellStyle name="Данные (только для чтения) 16 13" xfId="821"/>
    <cellStyle name="Данные (только для чтения) 16 2" xfId="822"/>
    <cellStyle name="Данные (только для чтения) 16 2 2" xfId="823"/>
    <cellStyle name="Данные (только для чтения) 16 2 2 2" xfId="824"/>
    <cellStyle name="Данные (только для чтения) 16 2 3" xfId="825"/>
    <cellStyle name="Данные (только для чтения) 16 2 3 2" xfId="826"/>
    <cellStyle name="Данные (только для чтения) 16 2 4" xfId="827"/>
    <cellStyle name="Данные (только для чтения) 16 3" xfId="828"/>
    <cellStyle name="Данные (только для чтения) 16 3 2" xfId="829"/>
    <cellStyle name="Данные (только для чтения) 16 3 2 2" xfId="830"/>
    <cellStyle name="Данные (только для чтения) 16 3 3" xfId="831"/>
    <cellStyle name="Данные (только для чтения) 16 3 3 2" xfId="832"/>
    <cellStyle name="Данные (только для чтения) 16 3 4" xfId="833"/>
    <cellStyle name="Данные (только для чтения) 16 4" xfId="834"/>
    <cellStyle name="Данные (только для чтения) 16 4 2" xfId="835"/>
    <cellStyle name="Данные (только для чтения) 16 4 2 2" xfId="836"/>
    <cellStyle name="Данные (только для чтения) 16 4 3" xfId="837"/>
    <cellStyle name="Данные (только для чтения) 16 4 3 2" xfId="838"/>
    <cellStyle name="Данные (только для чтения) 16 4 4" xfId="839"/>
    <cellStyle name="Данные (только для чтения) 16 5" xfId="840"/>
    <cellStyle name="Данные (только для чтения) 16 5 2" xfId="841"/>
    <cellStyle name="Данные (только для чтения) 16 5 2 2" xfId="842"/>
    <cellStyle name="Данные (только для чтения) 16 5 3" xfId="843"/>
    <cellStyle name="Данные (только для чтения) 16 5 3 2" xfId="844"/>
    <cellStyle name="Данные (только для чтения) 16 5 4" xfId="845"/>
    <cellStyle name="Данные (только для чтения) 16 6" xfId="846"/>
    <cellStyle name="Данные (только для чтения) 16 6 2" xfId="847"/>
    <cellStyle name="Данные (только для чтения) 16 6 2 2" xfId="848"/>
    <cellStyle name="Данные (только для чтения) 16 6 3" xfId="849"/>
    <cellStyle name="Данные (только для чтения) 16 6 3 2" xfId="850"/>
    <cellStyle name="Данные (только для чтения) 16 6 4" xfId="851"/>
    <cellStyle name="Данные (только для чтения) 16 7" xfId="852"/>
    <cellStyle name="Данные (только для чтения) 16 7 2" xfId="853"/>
    <cellStyle name="Данные (только для чтения) 16 7 2 2" xfId="854"/>
    <cellStyle name="Данные (только для чтения) 16 7 3" xfId="855"/>
    <cellStyle name="Данные (только для чтения) 16 7 3 2" xfId="856"/>
    <cellStyle name="Данные (только для чтения) 16 7 4" xfId="857"/>
    <cellStyle name="Данные (только для чтения) 16 8" xfId="858"/>
    <cellStyle name="Данные (только для чтения) 16 8 2" xfId="859"/>
    <cellStyle name="Данные (только для чтения) 16 8 2 2" xfId="860"/>
    <cellStyle name="Данные (только для чтения) 16 8 3" xfId="861"/>
    <cellStyle name="Данные (только для чтения) 16 8 3 2" xfId="862"/>
    <cellStyle name="Данные (только для чтения) 16 8 4" xfId="863"/>
    <cellStyle name="Данные (только для чтения) 16 9" xfId="864"/>
    <cellStyle name="Данные (только для чтения) 16_10470_35589_Расчет показателей КФМ" xfId="865"/>
    <cellStyle name="Данные (только для чтения) 17" xfId="866"/>
    <cellStyle name="Данные (только для чтения) 17 2" xfId="867"/>
    <cellStyle name="Данные (только для чтения) 17 3" xfId="868"/>
    <cellStyle name="Данные (только для чтения) 17 3 2" xfId="869"/>
    <cellStyle name="Данные (только для чтения) 17 3 2 2" xfId="870"/>
    <cellStyle name="Данные (только для чтения) 17 3 3" xfId="871"/>
    <cellStyle name="Данные (только для чтения) 17 3 4" xfId="872"/>
    <cellStyle name="Данные (только для чтения) 17 4" xfId="873"/>
    <cellStyle name="Данные (только для чтения) 17 4 2" xfId="874"/>
    <cellStyle name="Данные (только для чтения) 17 5" xfId="875"/>
    <cellStyle name="Данные (только для чтения) 17 6" xfId="876"/>
    <cellStyle name="Данные (только для чтения) 18" xfId="877"/>
    <cellStyle name="Данные (только для чтения) 18 2" xfId="878"/>
    <cellStyle name="Данные (только для чтения) 18 3" xfId="879"/>
    <cellStyle name="Данные (только для чтения) 18 3 2" xfId="880"/>
    <cellStyle name="Данные (только для чтения) 18 3 2 2" xfId="881"/>
    <cellStyle name="Данные (только для чтения) 18 3 3" xfId="882"/>
    <cellStyle name="Данные (только для чтения) 18 3 4" xfId="883"/>
    <cellStyle name="Данные (только для чтения) 18 4" xfId="884"/>
    <cellStyle name="Данные (только для чтения) 18 4 2" xfId="885"/>
    <cellStyle name="Данные (только для чтения) 18 5" xfId="886"/>
    <cellStyle name="Данные (только для чтения) 18 6" xfId="887"/>
    <cellStyle name="Данные (только для чтения) 19" xfId="888"/>
    <cellStyle name="Данные (только для чтения) 19 2" xfId="889"/>
    <cellStyle name="Данные (только для чтения) 19 3" xfId="890"/>
    <cellStyle name="Данные (только для чтения) 19 3 2" xfId="891"/>
    <cellStyle name="Данные (только для чтения) 19 3 2 2" xfId="892"/>
    <cellStyle name="Данные (только для чтения) 19 3 3" xfId="893"/>
    <cellStyle name="Данные (только для чтения) 19 3 4" xfId="894"/>
    <cellStyle name="Данные (только для чтения) 19 4" xfId="895"/>
    <cellStyle name="Данные (только для чтения) 19 4 2" xfId="896"/>
    <cellStyle name="Данные (только для чтения) 19 5" xfId="897"/>
    <cellStyle name="Данные (только для чтения) 19 6" xfId="898"/>
    <cellStyle name="Данные (только для чтения) 2" xfId="31"/>
    <cellStyle name="Данные (только для чтения) 2 2" xfId="899"/>
    <cellStyle name="Данные (только для чтения) 2 2 2" xfId="900"/>
    <cellStyle name="Данные (только для чтения) 2 3" xfId="901"/>
    <cellStyle name="Данные (только для чтения) 2 3 2" xfId="902"/>
    <cellStyle name="Данные (только для чтения) 2 3 2 2" xfId="903"/>
    <cellStyle name="Данные (только для чтения) 2 3 2 2 2" xfId="904"/>
    <cellStyle name="Данные (только для чтения) 2 3 2 3" xfId="905"/>
    <cellStyle name="Данные (только для чтения) 2 3 2 4" xfId="906"/>
    <cellStyle name="Данные (только для чтения) 2 3 3" xfId="907"/>
    <cellStyle name="Данные (только для чтения) 2 3 3 2" xfId="908"/>
    <cellStyle name="Данные (только для чтения) 2 3 4" xfId="909"/>
    <cellStyle name="Данные (только для чтения) 2 3 4 2" xfId="910"/>
    <cellStyle name="Данные (только для чтения) 2 4" xfId="911"/>
    <cellStyle name="Данные (только для чтения) 2 4 2" xfId="912"/>
    <cellStyle name="Данные (только для чтения) 2 5" xfId="913"/>
    <cellStyle name="Данные (только для чтения) 2 5 2" xfId="914"/>
    <cellStyle name="Данные (только для чтения) 2 5 2 2" xfId="915"/>
    <cellStyle name="Данные (только для чтения) 2 5 3" xfId="916"/>
    <cellStyle name="Данные (только для чтения) 2 5 4" xfId="917"/>
    <cellStyle name="Данные (только для чтения) 2 6" xfId="918"/>
    <cellStyle name="Данные (только для чтения) 20" xfId="919"/>
    <cellStyle name="Данные (только для чтения) 20 2" xfId="920"/>
    <cellStyle name="Данные (только для чтения) 20 3" xfId="921"/>
    <cellStyle name="Данные (только для чтения) 20 3 2" xfId="922"/>
    <cellStyle name="Данные (только для чтения) 20 3 2 2" xfId="923"/>
    <cellStyle name="Данные (только для чтения) 20 3 3" xfId="924"/>
    <cellStyle name="Данные (только для чтения) 20 3 4" xfId="925"/>
    <cellStyle name="Данные (только для чтения) 20 4" xfId="926"/>
    <cellStyle name="Данные (только для чтения) 20 4 2" xfId="927"/>
    <cellStyle name="Данные (только для чтения) 20 5" xfId="928"/>
    <cellStyle name="Данные (только для чтения) 20 6" xfId="929"/>
    <cellStyle name="Данные (только для чтения) 21" xfId="930"/>
    <cellStyle name="Данные (только для чтения) 21 2" xfId="931"/>
    <cellStyle name="Данные (только для чтения) 21 3" xfId="932"/>
    <cellStyle name="Данные (только для чтения) 21 3 2" xfId="933"/>
    <cellStyle name="Данные (только для чтения) 21 3 2 2" xfId="934"/>
    <cellStyle name="Данные (только для чтения) 21 3 3" xfId="935"/>
    <cellStyle name="Данные (только для чтения) 21 3 4" xfId="936"/>
    <cellStyle name="Данные (только для чтения) 21 4" xfId="937"/>
    <cellStyle name="Данные (только для чтения) 21 4 2" xfId="938"/>
    <cellStyle name="Данные (только для чтения) 21 5" xfId="939"/>
    <cellStyle name="Данные (только для чтения) 21 6" xfId="940"/>
    <cellStyle name="Данные (только для чтения) 22" xfId="941"/>
    <cellStyle name="Данные (только для чтения) 22 2" xfId="942"/>
    <cellStyle name="Данные (только для чтения) 22 3" xfId="943"/>
    <cellStyle name="Данные (только для чтения) 22 3 2" xfId="944"/>
    <cellStyle name="Данные (только для чтения) 22 3 3" xfId="945"/>
    <cellStyle name="Данные (только для чтения) 22 4" xfId="946"/>
    <cellStyle name="Данные (только для чтения) 22 5" xfId="947"/>
    <cellStyle name="Данные (только для чтения) 22 6" xfId="948"/>
    <cellStyle name="Данные (только для чтения) 23" xfId="949"/>
    <cellStyle name="Данные (только для чтения) 23 2" xfId="950"/>
    <cellStyle name="Данные (только для чтения) 24" xfId="951"/>
    <cellStyle name="Данные (только для чтения) 24 2" xfId="952"/>
    <cellStyle name="Данные (только для чтения) 3" xfId="953"/>
    <cellStyle name="Данные (только для чтения) 3 2" xfId="954"/>
    <cellStyle name="Данные (только для чтения) 3 2 2" xfId="955"/>
    <cellStyle name="Данные (только для чтения) 3 2 3" xfId="956"/>
    <cellStyle name="Данные (только для чтения) 3 2 3 2" xfId="957"/>
    <cellStyle name="Данные (только для чтения) 3 2 3 3" xfId="958"/>
    <cellStyle name="Данные (только для чтения) 3 2 4" xfId="959"/>
    <cellStyle name="Данные (только для чтения) 3 2 5" xfId="960"/>
    <cellStyle name="Данные (только для чтения) 3 2 6" xfId="961"/>
    <cellStyle name="Данные (только для чтения) 3 3" xfId="962"/>
    <cellStyle name="Данные (только для чтения) 3 3 2" xfId="963"/>
    <cellStyle name="Данные (только для чтения) 3 3 2 2" xfId="964"/>
    <cellStyle name="Данные (только для чтения) 3 3 3" xfId="965"/>
    <cellStyle name="Данные (только для чтения) 3 3 4" xfId="966"/>
    <cellStyle name="Данные (только для чтения) 3 4" xfId="967"/>
    <cellStyle name="Данные (только для чтения) 3 4 2" xfId="968"/>
    <cellStyle name="Данные (только для чтения) 3 4 3" xfId="969"/>
    <cellStyle name="Данные (только для чтения) 3 5" xfId="970"/>
    <cellStyle name="Данные (только для чтения) 3 6" xfId="971"/>
    <cellStyle name="Данные (только для чтения) 3 7" xfId="972"/>
    <cellStyle name="Данные (только для чтения) 4" xfId="973"/>
    <cellStyle name="Данные (только для чтения) 4 2" xfId="974"/>
    <cellStyle name="Данные (только для чтения) 4 2 2" xfId="975"/>
    <cellStyle name="Данные (только для чтения) 4 2 3" xfId="976"/>
    <cellStyle name="Данные (только для чтения) 4 2 3 2" xfId="977"/>
    <cellStyle name="Данные (только для чтения) 4 2 3 3" xfId="978"/>
    <cellStyle name="Данные (только для чтения) 4 2 4" xfId="979"/>
    <cellStyle name="Данные (только для чтения) 4 2 5" xfId="980"/>
    <cellStyle name="Данные (только для чтения) 4 2 6" xfId="981"/>
    <cellStyle name="Данные (только для чтения) 4 3" xfId="982"/>
    <cellStyle name="Данные (только для чтения) 4 3 2" xfId="983"/>
    <cellStyle name="Данные (только для чтения) 4 3 2 2" xfId="984"/>
    <cellStyle name="Данные (только для чтения) 4 3 3" xfId="985"/>
    <cellStyle name="Данные (только для чтения) 4 3 4" xfId="986"/>
    <cellStyle name="Данные (только для чтения) 4 4" xfId="987"/>
    <cellStyle name="Данные (только для чтения) 4 4 2" xfId="988"/>
    <cellStyle name="Данные (только для чтения) 4 4 3" xfId="989"/>
    <cellStyle name="Данные (только для чтения) 4 5" xfId="990"/>
    <cellStyle name="Данные (только для чтения) 4 6" xfId="991"/>
    <cellStyle name="Данные (только для чтения) 4 7" xfId="992"/>
    <cellStyle name="Данные (только для чтения) 5" xfId="993"/>
    <cellStyle name="Данные (только для чтения) 5 2" xfId="994"/>
    <cellStyle name="Данные (только для чтения) 5 2 2" xfId="995"/>
    <cellStyle name="Данные (только для чтения) 5 2 3" xfId="996"/>
    <cellStyle name="Данные (только для чтения) 5 2 3 2" xfId="997"/>
    <cellStyle name="Данные (только для чтения) 5 2 3 3" xfId="998"/>
    <cellStyle name="Данные (только для чтения) 5 2 4" xfId="999"/>
    <cellStyle name="Данные (только для чтения) 5 2 5" xfId="1000"/>
    <cellStyle name="Данные (только для чтения) 5 2 6" xfId="1001"/>
    <cellStyle name="Данные (только для чтения) 5 3" xfId="1002"/>
    <cellStyle name="Данные (только для чтения) 5 3 2" xfId="1003"/>
    <cellStyle name="Данные (только для чтения) 5 3 2 2" xfId="1004"/>
    <cellStyle name="Данные (только для чтения) 5 3 3" xfId="1005"/>
    <cellStyle name="Данные (только для чтения) 5 3 4" xfId="1006"/>
    <cellStyle name="Данные (только для чтения) 5 4" xfId="1007"/>
    <cellStyle name="Данные (только для чтения) 5 4 2" xfId="1008"/>
    <cellStyle name="Данные (только для чтения) 5 4 3" xfId="1009"/>
    <cellStyle name="Данные (только для чтения) 5 5" xfId="1010"/>
    <cellStyle name="Данные (только для чтения) 5 6" xfId="1011"/>
    <cellStyle name="Данные (только для чтения) 5 7" xfId="1012"/>
    <cellStyle name="Данные (только для чтения) 6" xfId="1013"/>
    <cellStyle name="Данные (только для чтения) 6 2" xfId="1014"/>
    <cellStyle name="Данные (только для чтения) 6 2 2" xfId="1015"/>
    <cellStyle name="Данные (только для чтения) 6 2 3" xfId="1016"/>
    <cellStyle name="Данные (только для чтения) 6 2 3 2" xfId="1017"/>
    <cellStyle name="Данные (только для чтения) 6 2 3 3" xfId="1018"/>
    <cellStyle name="Данные (только для чтения) 6 2 4" xfId="1019"/>
    <cellStyle name="Данные (только для чтения) 6 2 5" xfId="1020"/>
    <cellStyle name="Данные (только для чтения) 6 2 6" xfId="1021"/>
    <cellStyle name="Данные (только для чтения) 6 3" xfId="1022"/>
    <cellStyle name="Данные (только для чтения) 6 3 2" xfId="1023"/>
    <cellStyle name="Данные (только для чтения) 6 3 2 2" xfId="1024"/>
    <cellStyle name="Данные (только для чтения) 6 3 3" xfId="1025"/>
    <cellStyle name="Данные (только для чтения) 6 3 4" xfId="1026"/>
    <cellStyle name="Данные (только для чтения) 6 4" xfId="1027"/>
    <cellStyle name="Данные (только для чтения) 6 4 2" xfId="1028"/>
    <cellStyle name="Данные (только для чтения) 6 4 3" xfId="1029"/>
    <cellStyle name="Данные (только для чтения) 6 5" xfId="1030"/>
    <cellStyle name="Данные (только для чтения) 6 6" xfId="1031"/>
    <cellStyle name="Данные (только для чтения) 6 7" xfId="1032"/>
    <cellStyle name="Данные (только для чтения) 7" xfId="1033"/>
    <cellStyle name="Данные (только для чтения) 7 2" xfId="1034"/>
    <cellStyle name="Данные (только для чтения) 7 2 2" xfId="1035"/>
    <cellStyle name="Данные (только для чтения) 7 2 3" xfId="1036"/>
    <cellStyle name="Данные (только для чтения) 7 2 3 2" xfId="1037"/>
    <cellStyle name="Данные (только для чтения) 7 2 3 3" xfId="1038"/>
    <cellStyle name="Данные (только для чтения) 7 2 4" xfId="1039"/>
    <cellStyle name="Данные (только для чтения) 7 2 5" xfId="1040"/>
    <cellStyle name="Данные (только для чтения) 7 2 6" xfId="1041"/>
    <cellStyle name="Данные (только для чтения) 7 3" xfId="1042"/>
    <cellStyle name="Данные (только для чтения) 7 3 2" xfId="1043"/>
    <cellStyle name="Данные (только для чтения) 7 3 2 2" xfId="1044"/>
    <cellStyle name="Данные (только для чтения) 7 3 3" xfId="1045"/>
    <cellStyle name="Данные (только для чтения) 7 3 4" xfId="1046"/>
    <cellStyle name="Данные (только для чтения) 7 4" xfId="1047"/>
    <cellStyle name="Данные (только для чтения) 7 4 2" xfId="1048"/>
    <cellStyle name="Данные (только для чтения) 7 4 3" xfId="1049"/>
    <cellStyle name="Данные (только для чтения) 7 5" xfId="1050"/>
    <cellStyle name="Данные (только для чтения) 7 6" xfId="1051"/>
    <cellStyle name="Данные (только для чтения) 7 7" xfId="1052"/>
    <cellStyle name="Данные (только для чтения) 8" xfId="1053"/>
    <cellStyle name="Данные (только для чтения) 8 2" xfId="1054"/>
    <cellStyle name="Данные (только для чтения) 8 2 2" xfId="1055"/>
    <cellStyle name="Данные (только для чтения) 8 2 3" xfId="1056"/>
    <cellStyle name="Данные (только для чтения) 8 2 3 2" xfId="1057"/>
    <cellStyle name="Данные (только для чтения) 8 2 3 3" xfId="1058"/>
    <cellStyle name="Данные (только для чтения) 8 2 4" xfId="1059"/>
    <cellStyle name="Данные (только для чтения) 8 2 5" xfId="1060"/>
    <cellStyle name="Данные (только для чтения) 8 2 6" xfId="1061"/>
    <cellStyle name="Данные (только для чтения) 8 3" xfId="1062"/>
    <cellStyle name="Данные (только для чтения) 8 3 2" xfId="1063"/>
    <cellStyle name="Данные (только для чтения) 8 3 2 2" xfId="1064"/>
    <cellStyle name="Данные (только для чтения) 8 3 3" xfId="1065"/>
    <cellStyle name="Данные (только для чтения) 8 3 4" xfId="1066"/>
    <cellStyle name="Данные (только для чтения) 8 4" xfId="1067"/>
    <cellStyle name="Данные (только для чтения) 8 4 2" xfId="1068"/>
    <cellStyle name="Данные (только для чтения) 8 4 3" xfId="1069"/>
    <cellStyle name="Данные (только для чтения) 8 5" xfId="1070"/>
    <cellStyle name="Данные (только для чтения) 8 6" xfId="1071"/>
    <cellStyle name="Данные (только для чтения) 8 7" xfId="1072"/>
    <cellStyle name="Данные (только для чтения) 9" xfId="1073"/>
    <cellStyle name="Данные (только для чтения) 9 2" xfId="1074"/>
    <cellStyle name="Данные (только для чтения) 9 2 2" xfId="1075"/>
    <cellStyle name="Данные (только для чтения) 9 2 3" xfId="1076"/>
    <cellStyle name="Данные (только для чтения) 9 2 3 2" xfId="1077"/>
    <cellStyle name="Данные (только для чтения) 9 2 3 3" xfId="1078"/>
    <cellStyle name="Данные (только для чтения) 9 2 4" xfId="1079"/>
    <cellStyle name="Данные (только для чтения) 9 2 5" xfId="1080"/>
    <cellStyle name="Данные (только для чтения) 9 2 6" xfId="1081"/>
    <cellStyle name="Данные (только для чтения) 9 3" xfId="1082"/>
    <cellStyle name="Данные (только для чтения) 9 3 2" xfId="1083"/>
    <cellStyle name="Данные (только для чтения) 9 3 2 2" xfId="1084"/>
    <cellStyle name="Данные (только для чтения) 9 3 3" xfId="1085"/>
    <cellStyle name="Данные (только для чтения) 9 3 4" xfId="1086"/>
    <cellStyle name="Данные (только для чтения) 9 4" xfId="1087"/>
    <cellStyle name="Данные (только для чтения) 9 4 2" xfId="1088"/>
    <cellStyle name="Данные (только для чтения) 9 4 3" xfId="1089"/>
    <cellStyle name="Данные (только для чтения) 9 5" xfId="1090"/>
    <cellStyle name="Данные (только для чтения) 9 6" xfId="1091"/>
    <cellStyle name="Данные (только для чтения) 9 7" xfId="1092"/>
    <cellStyle name="Данные для удаления" xfId="12"/>
    <cellStyle name="Данные для удаления 10" xfId="1093"/>
    <cellStyle name="Данные для удаления 10 2" xfId="1094"/>
    <cellStyle name="Данные для удаления 10 2 2" xfId="1095"/>
    <cellStyle name="Данные для удаления 10 2 3" xfId="1096"/>
    <cellStyle name="Данные для удаления 10 2 3 2" xfId="1097"/>
    <cellStyle name="Данные для удаления 10 2 4" xfId="1098"/>
    <cellStyle name="Данные для удаления 10 3" xfId="1099"/>
    <cellStyle name="Данные для удаления 10 3 2" xfId="1100"/>
    <cellStyle name="Данные для удаления 10 3 2 2" xfId="1101"/>
    <cellStyle name="Данные для удаления 10 3 3" xfId="1102"/>
    <cellStyle name="Данные для удаления 10 3 4" xfId="1103"/>
    <cellStyle name="Данные для удаления 10 4" xfId="1104"/>
    <cellStyle name="Данные для удаления 10 4 2" xfId="1105"/>
    <cellStyle name="Данные для удаления 10 5" xfId="1106"/>
    <cellStyle name="Данные для удаления 10 6" xfId="1107"/>
    <cellStyle name="Данные для удаления 11" xfId="1108"/>
    <cellStyle name="Данные для удаления 11 2" xfId="1109"/>
    <cellStyle name="Данные для удаления 11 2 2" xfId="1110"/>
    <cellStyle name="Данные для удаления 11 2 3" xfId="1111"/>
    <cellStyle name="Данные для удаления 11 2 3 2" xfId="1112"/>
    <cellStyle name="Данные для удаления 11 2 4" xfId="1113"/>
    <cellStyle name="Данные для удаления 11 3" xfId="1114"/>
    <cellStyle name="Данные для удаления 11 3 2" xfId="1115"/>
    <cellStyle name="Данные для удаления 11 3 2 2" xfId="1116"/>
    <cellStyle name="Данные для удаления 11 3 3" xfId="1117"/>
    <cellStyle name="Данные для удаления 11 3 4" xfId="1118"/>
    <cellStyle name="Данные для удаления 11 4" xfId="1119"/>
    <cellStyle name="Данные для удаления 11 4 2" xfId="1120"/>
    <cellStyle name="Данные для удаления 11 5" xfId="1121"/>
    <cellStyle name="Данные для удаления 11 6" xfId="1122"/>
    <cellStyle name="Данные для удаления 12" xfId="1123"/>
    <cellStyle name="Данные для удаления 12 2" xfId="1124"/>
    <cellStyle name="Данные для удаления 12 2 2" xfId="1125"/>
    <cellStyle name="Данные для удаления 12 2 3" xfId="1126"/>
    <cellStyle name="Данные для удаления 12 2 3 2" xfId="1127"/>
    <cellStyle name="Данные для удаления 12 2 4" xfId="1128"/>
    <cellStyle name="Данные для удаления 12 3" xfId="1129"/>
    <cellStyle name="Данные для удаления 12 3 2" xfId="1130"/>
    <cellStyle name="Данные для удаления 12 3 2 2" xfId="1131"/>
    <cellStyle name="Данные для удаления 12 3 3" xfId="1132"/>
    <cellStyle name="Данные для удаления 12 3 4" xfId="1133"/>
    <cellStyle name="Данные для удаления 12 4" xfId="1134"/>
    <cellStyle name="Данные для удаления 12 4 2" xfId="1135"/>
    <cellStyle name="Данные для удаления 12 5" xfId="1136"/>
    <cellStyle name="Данные для удаления 12 6" xfId="1137"/>
    <cellStyle name="Данные для удаления 13" xfId="1138"/>
    <cellStyle name="Данные для удаления 13 2" xfId="1139"/>
    <cellStyle name="Данные для удаления 13 3" xfId="1140"/>
    <cellStyle name="Данные для удаления 13 3 2" xfId="1141"/>
    <cellStyle name="Данные для удаления 13 3 2 2" xfId="1142"/>
    <cellStyle name="Данные для удаления 13 3 3" xfId="1143"/>
    <cellStyle name="Данные для удаления 13 3 4" xfId="1144"/>
    <cellStyle name="Данные для удаления 13 4" xfId="1145"/>
    <cellStyle name="Данные для удаления 13 4 2" xfId="1146"/>
    <cellStyle name="Данные для удаления 13 5" xfId="1147"/>
    <cellStyle name="Данные для удаления 13 6" xfId="1148"/>
    <cellStyle name="Данные для удаления 14" xfId="1149"/>
    <cellStyle name="Данные для удаления 14 2" xfId="1150"/>
    <cellStyle name="Данные для удаления 14 3" xfId="1151"/>
    <cellStyle name="Данные для удаления 14 3 2" xfId="1152"/>
    <cellStyle name="Данные для удаления 14 3 2 2" xfId="1153"/>
    <cellStyle name="Данные для удаления 14 3 3" xfId="1154"/>
    <cellStyle name="Данные для удаления 14 3 4" xfId="1155"/>
    <cellStyle name="Данные для удаления 14 4" xfId="1156"/>
    <cellStyle name="Данные для удаления 14 4 2" xfId="1157"/>
    <cellStyle name="Данные для удаления 14 5" xfId="1158"/>
    <cellStyle name="Данные для удаления 14 6" xfId="1159"/>
    <cellStyle name="Данные для удаления 15" xfId="1160"/>
    <cellStyle name="Данные для удаления 15 10" xfId="1161"/>
    <cellStyle name="Данные для удаления 15 10 2" xfId="1162"/>
    <cellStyle name="Данные для удаления 15 10 2 2" xfId="1163"/>
    <cellStyle name="Данные для удаления 15 10 3" xfId="1164"/>
    <cellStyle name="Данные для удаления 15 10 4" xfId="1165"/>
    <cellStyle name="Данные для удаления 15 11" xfId="1166"/>
    <cellStyle name="Данные для удаления 15 11 2" xfId="1167"/>
    <cellStyle name="Данные для удаления 15 12" xfId="1168"/>
    <cellStyle name="Данные для удаления 15 13" xfId="1169"/>
    <cellStyle name="Данные для удаления 15 2" xfId="1170"/>
    <cellStyle name="Данные для удаления 15 2 2" xfId="1171"/>
    <cellStyle name="Данные для удаления 15 2 2 2" xfId="1172"/>
    <cellStyle name="Данные для удаления 15 2 3" xfId="1173"/>
    <cellStyle name="Данные для удаления 15 2 3 2" xfId="1174"/>
    <cellStyle name="Данные для удаления 15 2 4" xfId="1175"/>
    <cellStyle name="Данные для удаления 15 3" xfId="1176"/>
    <cellStyle name="Данные для удаления 15 3 2" xfId="1177"/>
    <cellStyle name="Данные для удаления 15 3 2 2" xfId="1178"/>
    <cellStyle name="Данные для удаления 15 3 3" xfId="1179"/>
    <cellStyle name="Данные для удаления 15 3 3 2" xfId="1180"/>
    <cellStyle name="Данные для удаления 15 3 4" xfId="1181"/>
    <cellStyle name="Данные для удаления 15 4" xfId="1182"/>
    <cellStyle name="Данные для удаления 15 4 2" xfId="1183"/>
    <cellStyle name="Данные для удаления 15 4 2 2" xfId="1184"/>
    <cellStyle name="Данные для удаления 15 4 3" xfId="1185"/>
    <cellStyle name="Данные для удаления 15 4 3 2" xfId="1186"/>
    <cellStyle name="Данные для удаления 15 4 4" xfId="1187"/>
    <cellStyle name="Данные для удаления 15 5" xfId="1188"/>
    <cellStyle name="Данные для удаления 15 5 2" xfId="1189"/>
    <cellStyle name="Данные для удаления 15 5 2 2" xfId="1190"/>
    <cellStyle name="Данные для удаления 15 5 3" xfId="1191"/>
    <cellStyle name="Данные для удаления 15 5 3 2" xfId="1192"/>
    <cellStyle name="Данные для удаления 15 5 4" xfId="1193"/>
    <cellStyle name="Данные для удаления 15 6" xfId="1194"/>
    <cellStyle name="Данные для удаления 15 6 2" xfId="1195"/>
    <cellStyle name="Данные для удаления 15 6 2 2" xfId="1196"/>
    <cellStyle name="Данные для удаления 15 6 3" xfId="1197"/>
    <cellStyle name="Данные для удаления 15 6 3 2" xfId="1198"/>
    <cellStyle name="Данные для удаления 15 6 4" xfId="1199"/>
    <cellStyle name="Данные для удаления 15 7" xfId="1200"/>
    <cellStyle name="Данные для удаления 15 7 2" xfId="1201"/>
    <cellStyle name="Данные для удаления 15 7 2 2" xfId="1202"/>
    <cellStyle name="Данные для удаления 15 7 3" xfId="1203"/>
    <cellStyle name="Данные для удаления 15 7 3 2" xfId="1204"/>
    <cellStyle name="Данные для удаления 15 7 4" xfId="1205"/>
    <cellStyle name="Данные для удаления 15 8" xfId="1206"/>
    <cellStyle name="Данные для удаления 15 8 2" xfId="1207"/>
    <cellStyle name="Данные для удаления 15 8 2 2" xfId="1208"/>
    <cellStyle name="Данные для удаления 15 8 3" xfId="1209"/>
    <cellStyle name="Данные для удаления 15 8 3 2" xfId="1210"/>
    <cellStyle name="Данные для удаления 15 8 4" xfId="1211"/>
    <cellStyle name="Данные для удаления 15 9" xfId="1212"/>
    <cellStyle name="Данные для удаления 15_10470_35589_Расчет показателей КФМ" xfId="1213"/>
    <cellStyle name="Данные для удаления 16" xfId="1214"/>
    <cellStyle name="Данные для удаления 16 2" xfId="1215"/>
    <cellStyle name="Данные для удаления 16 3" xfId="1216"/>
    <cellStyle name="Данные для удаления 16 3 2" xfId="1217"/>
    <cellStyle name="Данные для удаления 16 3 2 2" xfId="1218"/>
    <cellStyle name="Данные для удаления 16 3 3" xfId="1219"/>
    <cellStyle name="Данные для удаления 16 3 4" xfId="1220"/>
    <cellStyle name="Данные для удаления 16 4" xfId="1221"/>
    <cellStyle name="Данные для удаления 16 4 2" xfId="1222"/>
    <cellStyle name="Данные для удаления 16 5" xfId="1223"/>
    <cellStyle name="Данные для удаления 16 6" xfId="1224"/>
    <cellStyle name="Данные для удаления 17" xfId="1225"/>
    <cellStyle name="Данные для удаления 17 2" xfId="1226"/>
    <cellStyle name="Данные для удаления 17 3" xfId="1227"/>
    <cellStyle name="Данные для удаления 17 3 2" xfId="1228"/>
    <cellStyle name="Данные для удаления 17 3 2 2" xfId="1229"/>
    <cellStyle name="Данные для удаления 17 3 3" xfId="1230"/>
    <cellStyle name="Данные для удаления 17 3 4" xfId="1231"/>
    <cellStyle name="Данные для удаления 17 4" xfId="1232"/>
    <cellStyle name="Данные для удаления 17 4 2" xfId="1233"/>
    <cellStyle name="Данные для удаления 17 5" xfId="1234"/>
    <cellStyle name="Данные для удаления 17 6" xfId="1235"/>
    <cellStyle name="Данные для удаления 18" xfId="1236"/>
    <cellStyle name="Данные для удаления 18 2" xfId="1237"/>
    <cellStyle name="Данные для удаления 18 3" xfId="1238"/>
    <cellStyle name="Данные для удаления 18 3 2" xfId="1239"/>
    <cellStyle name="Данные для удаления 18 3 2 2" xfId="1240"/>
    <cellStyle name="Данные для удаления 18 3 3" xfId="1241"/>
    <cellStyle name="Данные для удаления 18 3 4" xfId="1242"/>
    <cellStyle name="Данные для удаления 18 4" xfId="1243"/>
    <cellStyle name="Данные для удаления 18 4 2" xfId="1244"/>
    <cellStyle name="Данные для удаления 18 5" xfId="1245"/>
    <cellStyle name="Данные для удаления 18 6" xfId="1246"/>
    <cellStyle name="Данные для удаления 19" xfId="1247"/>
    <cellStyle name="Данные для удаления 19 2" xfId="1248"/>
    <cellStyle name="Данные для удаления 19 3" xfId="1249"/>
    <cellStyle name="Данные для удаления 19 3 2" xfId="1250"/>
    <cellStyle name="Данные для удаления 19 3 2 2" xfId="1251"/>
    <cellStyle name="Данные для удаления 19 3 3" xfId="1252"/>
    <cellStyle name="Данные для удаления 19 3 4" xfId="1253"/>
    <cellStyle name="Данные для удаления 19 4" xfId="1254"/>
    <cellStyle name="Данные для удаления 19 4 2" xfId="1255"/>
    <cellStyle name="Данные для удаления 19 5" xfId="1256"/>
    <cellStyle name="Данные для удаления 19 6" xfId="1257"/>
    <cellStyle name="Данные для удаления 2" xfId="1258"/>
    <cellStyle name="Данные для удаления 2 10" xfId="1259"/>
    <cellStyle name="Данные для удаления 2 10 2" xfId="1260"/>
    <cellStyle name="Данные для удаления 2 10 2 2" xfId="1261"/>
    <cellStyle name="Данные для удаления 2 10 3" xfId="1262"/>
    <cellStyle name="Данные для удаления 2 10 4" xfId="1263"/>
    <cellStyle name="Данные для удаления 2 11" xfId="1264"/>
    <cellStyle name="Данные для удаления 2 11 2" xfId="1265"/>
    <cellStyle name="Данные для удаления 2 11 3" xfId="1266"/>
    <cellStyle name="Данные для удаления 2 12" xfId="1267"/>
    <cellStyle name="Данные для удаления 2 13" xfId="1268"/>
    <cellStyle name="Данные для удаления 2 14" xfId="1269"/>
    <cellStyle name="Данные для удаления 2 2" xfId="1270"/>
    <cellStyle name="Данные для удаления 2 2 10" xfId="1271"/>
    <cellStyle name="Данные для удаления 2 2 10 2" xfId="1272"/>
    <cellStyle name="Данные для удаления 2 2 11" xfId="1273"/>
    <cellStyle name="Данные для удаления 2 2 2" xfId="1274"/>
    <cellStyle name="Данные для удаления 2 2 2 2" xfId="1275"/>
    <cellStyle name="Данные для удаления 2 2 2 3" xfId="1276"/>
    <cellStyle name="Данные для удаления 2 2 2 3 2" xfId="1277"/>
    <cellStyle name="Данные для удаления 2 2 2 3 3" xfId="1278"/>
    <cellStyle name="Данные для удаления 2 2 2 4" xfId="1279"/>
    <cellStyle name="Данные для удаления 2 2 2 5" xfId="1280"/>
    <cellStyle name="Данные для удаления 2 2 2 6" xfId="1281"/>
    <cellStyle name="Данные для удаления 2 2 3" xfId="1282"/>
    <cellStyle name="Данные для удаления 2 2 3 2" xfId="1283"/>
    <cellStyle name="Данные для удаления 2 2 3 3" xfId="1284"/>
    <cellStyle name="Данные для удаления 2 2 3 3 2" xfId="1285"/>
    <cellStyle name="Данные для удаления 2 2 3 3 3" xfId="1286"/>
    <cellStyle name="Данные для удаления 2 2 3 4" xfId="1287"/>
    <cellStyle name="Данные для удаления 2 2 3 5" xfId="1288"/>
    <cellStyle name="Данные для удаления 2 2 3 6" xfId="1289"/>
    <cellStyle name="Данные для удаления 2 2 4" xfId="1290"/>
    <cellStyle name="Данные для удаления 2 2 4 2" xfId="1291"/>
    <cellStyle name="Данные для удаления 2 2 4 3" xfId="1292"/>
    <cellStyle name="Данные для удаления 2 2 4 3 2" xfId="1293"/>
    <cellStyle name="Данные для удаления 2 2 4 3 3" xfId="1294"/>
    <cellStyle name="Данные для удаления 2 2 4 4" xfId="1295"/>
    <cellStyle name="Данные для удаления 2 2 4 5" xfId="1296"/>
    <cellStyle name="Данные для удаления 2 2 4 6" xfId="1297"/>
    <cellStyle name="Данные для удаления 2 2 5" xfId="1298"/>
    <cellStyle name="Данные для удаления 2 2 5 2" xfId="1299"/>
    <cellStyle name="Данные для удаления 2 2 5 3" xfId="1300"/>
    <cellStyle name="Данные для удаления 2 2 5 3 2" xfId="1301"/>
    <cellStyle name="Данные для удаления 2 2 5 3 3" xfId="1302"/>
    <cellStyle name="Данные для удаления 2 2 5 4" xfId="1303"/>
    <cellStyle name="Данные для удаления 2 2 5 5" xfId="1304"/>
    <cellStyle name="Данные для удаления 2 2 5 6" xfId="1305"/>
    <cellStyle name="Данные для удаления 2 2 6" xfId="1306"/>
    <cellStyle name="Данные для удаления 2 2 6 2" xfId="1307"/>
    <cellStyle name="Данные для удаления 2 2 6 3" xfId="1308"/>
    <cellStyle name="Данные для удаления 2 2 6 3 2" xfId="1309"/>
    <cellStyle name="Данные для удаления 2 2 6 3 3" xfId="1310"/>
    <cellStyle name="Данные для удаления 2 2 6 4" xfId="1311"/>
    <cellStyle name="Данные для удаления 2 2 6 5" xfId="1312"/>
    <cellStyle name="Данные для удаления 2 2 6 6" xfId="1313"/>
    <cellStyle name="Данные для удаления 2 2 7" xfId="1314"/>
    <cellStyle name="Данные для удаления 2 2 7 2" xfId="1315"/>
    <cellStyle name="Данные для удаления 2 2 7 3" xfId="1316"/>
    <cellStyle name="Данные для удаления 2 2 7 3 2" xfId="1317"/>
    <cellStyle name="Данные для удаления 2 2 7 3 3" xfId="1318"/>
    <cellStyle name="Данные для удаления 2 2 7 4" xfId="1319"/>
    <cellStyle name="Данные для удаления 2 2 7 5" xfId="1320"/>
    <cellStyle name="Данные для удаления 2 2 7 6" xfId="1321"/>
    <cellStyle name="Данные для удаления 2 2 8" xfId="1322"/>
    <cellStyle name="Данные для удаления 2 2 8 2" xfId="1323"/>
    <cellStyle name="Данные для удаления 2 2 8 3" xfId="1324"/>
    <cellStyle name="Данные для удаления 2 2 8 3 2" xfId="1325"/>
    <cellStyle name="Данные для удаления 2 2 8 3 3" xfId="1326"/>
    <cellStyle name="Данные для удаления 2 2 8 4" xfId="1327"/>
    <cellStyle name="Данные для удаления 2 2 8 5" xfId="1328"/>
    <cellStyle name="Данные для удаления 2 2 8 6" xfId="1329"/>
    <cellStyle name="Данные для удаления 2 2 9" xfId="1330"/>
    <cellStyle name="Данные для удаления 2 2 9 2" xfId="1331"/>
    <cellStyle name="Данные для удаления 2 2 9 2 2" xfId="1332"/>
    <cellStyle name="Данные для удаления 2 2 9 3" xfId="1333"/>
    <cellStyle name="Данные для удаления 2 2 9 4" xfId="1334"/>
    <cellStyle name="Данные для удаления 2 2_10470_35589_Расчет показателей КФМ" xfId="1335"/>
    <cellStyle name="Данные для удаления 2 3" xfId="1336"/>
    <cellStyle name="Данные для удаления 2 3 2" xfId="1337"/>
    <cellStyle name="Данные для удаления 2 3 3" xfId="1338"/>
    <cellStyle name="Данные для удаления 2 3 3 2" xfId="1339"/>
    <cellStyle name="Данные для удаления 2 3 3 3" xfId="1340"/>
    <cellStyle name="Данные для удаления 2 3 4" xfId="1341"/>
    <cellStyle name="Данные для удаления 2 3 5" xfId="1342"/>
    <cellStyle name="Данные для удаления 2 3 6" xfId="1343"/>
    <cellStyle name="Данные для удаления 2 4" xfId="1344"/>
    <cellStyle name="Данные для удаления 2 4 2" xfId="1345"/>
    <cellStyle name="Данные для удаления 2 4 2 2" xfId="1346"/>
    <cellStyle name="Данные для удаления 2 4 3" xfId="1347"/>
    <cellStyle name="Данные для удаления 2 4 3 2" xfId="1348"/>
    <cellStyle name="Данные для удаления 2 4 4" xfId="1349"/>
    <cellStyle name="Данные для удаления 2 5" xfId="1350"/>
    <cellStyle name="Данные для удаления 2 5 2" xfId="1351"/>
    <cellStyle name="Данные для удаления 2 5 2 2" xfId="1352"/>
    <cellStyle name="Данные для удаления 2 5 3" xfId="1353"/>
    <cellStyle name="Данные для удаления 2 5 3 2" xfId="1354"/>
    <cellStyle name="Данные для удаления 2 5 4" xfId="1355"/>
    <cellStyle name="Данные для удаления 2 6" xfId="1356"/>
    <cellStyle name="Данные для удаления 2 6 2" xfId="1357"/>
    <cellStyle name="Данные для удаления 2 6 2 2" xfId="1358"/>
    <cellStyle name="Данные для удаления 2 6 3" xfId="1359"/>
    <cellStyle name="Данные для удаления 2 6 3 2" xfId="1360"/>
    <cellStyle name="Данные для удаления 2 6 4" xfId="1361"/>
    <cellStyle name="Данные для удаления 2 7" xfId="1362"/>
    <cellStyle name="Данные для удаления 2 7 2" xfId="1363"/>
    <cellStyle name="Данные для удаления 2 7 2 2" xfId="1364"/>
    <cellStyle name="Данные для удаления 2 7 3" xfId="1365"/>
    <cellStyle name="Данные для удаления 2 7 3 2" xfId="1366"/>
    <cellStyle name="Данные для удаления 2 7 4" xfId="1367"/>
    <cellStyle name="Данные для удаления 2 8" xfId="1368"/>
    <cellStyle name="Данные для удаления 2 8 2" xfId="1369"/>
    <cellStyle name="Данные для удаления 2 8 2 2" xfId="1370"/>
    <cellStyle name="Данные для удаления 2 8 3" xfId="1371"/>
    <cellStyle name="Данные для удаления 2 8 3 2" xfId="1372"/>
    <cellStyle name="Данные для удаления 2 8 4" xfId="1373"/>
    <cellStyle name="Данные для удаления 2 9" xfId="1374"/>
    <cellStyle name="Данные для удаления 2 9 2" xfId="1375"/>
    <cellStyle name="Данные для удаления 2 9 2 2" xfId="1376"/>
    <cellStyle name="Данные для удаления 2 9 3" xfId="1377"/>
    <cellStyle name="Данные для удаления 2 9 3 2" xfId="1378"/>
    <cellStyle name="Данные для удаления 2 9 4" xfId="1379"/>
    <cellStyle name="Данные для удаления 2_10470_35589_Расчет показателей КФМ" xfId="1380"/>
    <cellStyle name="Данные для удаления 20" xfId="1381"/>
    <cellStyle name="Данные для удаления 20 2" xfId="1382"/>
    <cellStyle name="Данные для удаления 20 3" xfId="1383"/>
    <cellStyle name="Данные для удаления 20 3 2" xfId="1384"/>
    <cellStyle name="Данные для удаления 20 3 2 2" xfId="1385"/>
    <cellStyle name="Данные для удаления 20 3 3" xfId="1386"/>
    <cellStyle name="Данные для удаления 20 3 4" xfId="1387"/>
    <cellStyle name="Данные для удаления 20 4" xfId="1388"/>
    <cellStyle name="Данные для удаления 20 4 2" xfId="1389"/>
    <cellStyle name="Данные для удаления 20 5" xfId="1390"/>
    <cellStyle name="Данные для удаления 20 6" xfId="1391"/>
    <cellStyle name="Данные для удаления 21" xfId="1392"/>
    <cellStyle name="Данные для удаления 21 2" xfId="1393"/>
    <cellStyle name="Данные для удаления 21 3" xfId="1394"/>
    <cellStyle name="Данные для удаления 21 3 2" xfId="1395"/>
    <cellStyle name="Данные для удаления 21 3 2 2" xfId="1396"/>
    <cellStyle name="Данные для удаления 21 3 3" xfId="1397"/>
    <cellStyle name="Данные для удаления 21 3 4" xfId="1398"/>
    <cellStyle name="Данные для удаления 21 4" xfId="1399"/>
    <cellStyle name="Данные для удаления 21 4 2" xfId="1400"/>
    <cellStyle name="Данные для удаления 21 5" xfId="1401"/>
    <cellStyle name="Данные для удаления 21 6" xfId="1402"/>
    <cellStyle name="Данные для удаления 22" xfId="1403"/>
    <cellStyle name="Данные для удаления 22 2" xfId="1404"/>
    <cellStyle name="Данные для удаления 23" xfId="1405"/>
    <cellStyle name="Данные для удаления 23 2" xfId="1406"/>
    <cellStyle name="Данные для удаления 3" xfId="1407"/>
    <cellStyle name="Данные для удаления 3 2" xfId="1408"/>
    <cellStyle name="Данные для удаления 3 2 2" xfId="1409"/>
    <cellStyle name="Данные для удаления 3 2 3" xfId="1410"/>
    <cellStyle name="Данные для удаления 3 2 3 2" xfId="1411"/>
    <cellStyle name="Данные для удаления 3 2 3 3" xfId="1412"/>
    <cellStyle name="Данные для удаления 3 2 4" xfId="1413"/>
    <cellStyle name="Данные для удаления 3 2 5" xfId="1414"/>
    <cellStyle name="Данные для удаления 3 2 6" xfId="1415"/>
    <cellStyle name="Данные для удаления 3 3" xfId="1416"/>
    <cellStyle name="Данные для удаления 3 3 2" xfId="1417"/>
    <cellStyle name="Данные для удаления 3 3 2 2" xfId="1418"/>
    <cellStyle name="Данные для удаления 3 3 3" xfId="1419"/>
    <cellStyle name="Данные для удаления 3 3 4" xfId="1420"/>
    <cellStyle name="Данные для удаления 3 4" xfId="1421"/>
    <cellStyle name="Данные для удаления 3 4 2" xfId="1422"/>
    <cellStyle name="Данные для удаления 3 4 3" xfId="1423"/>
    <cellStyle name="Данные для удаления 3 5" xfId="1424"/>
    <cellStyle name="Данные для удаления 3 6" xfId="1425"/>
    <cellStyle name="Данные для удаления 3 7" xfId="1426"/>
    <cellStyle name="Данные для удаления 4" xfId="1427"/>
    <cellStyle name="Данные для удаления 4 2" xfId="1428"/>
    <cellStyle name="Данные для удаления 4 2 2" xfId="1429"/>
    <cellStyle name="Данные для удаления 4 2 3" xfId="1430"/>
    <cellStyle name="Данные для удаления 4 2 3 2" xfId="1431"/>
    <cellStyle name="Данные для удаления 4 2 3 3" xfId="1432"/>
    <cellStyle name="Данные для удаления 4 2 4" xfId="1433"/>
    <cellStyle name="Данные для удаления 4 2 5" xfId="1434"/>
    <cellStyle name="Данные для удаления 4 2 6" xfId="1435"/>
    <cellStyle name="Данные для удаления 4 3" xfId="1436"/>
    <cellStyle name="Данные для удаления 4 3 2" xfId="1437"/>
    <cellStyle name="Данные для удаления 4 3 2 2" xfId="1438"/>
    <cellStyle name="Данные для удаления 4 3 3" xfId="1439"/>
    <cellStyle name="Данные для удаления 4 3 4" xfId="1440"/>
    <cellStyle name="Данные для удаления 4 4" xfId="1441"/>
    <cellStyle name="Данные для удаления 4 4 2" xfId="1442"/>
    <cellStyle name="Данные для удаления 4 4 3" xfId="1443"/>
    <cellStyle name="Данные для удаления 4 5" xfId="1444"/>
    <cellStyle name="Данные для удаления 4 6" xfId="1445"/>
    <cellStyle name="Данные для удаления 4 7" xfId="1446"/>
    <cellStyle name="Данные для удаления 5" xfId="1447"/>
    <cellStyle name="Данные для удаления 5 2" xfId="1448"/>
    <cellStyle name="Данные для удаления 5 2 2" xfId="1449"/>
    <cellStyle name="Данные для удаления 5 2 3" xfId="1450"/>
    <cellStyle name="Данные для удаления 5 2 3 2" xfId="1451"/>
    <cellStyle name="Данные для удаления 5 2 3 3" xfId="1452"/>
    <cellStyle name="Данные для удаления 5 2 4" xfId="1453"/>
    <cellStyle name="Данные для удаления 5 2 5" xfId="1454"/>
    <cellStyle name="Данные для удаления 5 2 6" xfId="1455"/>
    <cellStyle name="Данные для удаления 5 3" xfId="1456"/>
    <cellStyle name="Данные для удаления 5 3 2" xfId="1457"/>
    <cellStyle name="Данные для удаления 5 3 2 2" xfId="1458"/>
    <cellStyle name="Данные для удаления 5 3 3" xfId="1459"/>
    <cellStyle name="Данные для удаления 5 3 4" xfId="1460"/>
    <cellStyle name="Данные для удаления 5 4" xfId="1461"/>
    <cellStyle name="Данные для удаления 5 4 2" xfId="1462"/>
    <cellStyle name="Данные для удаления 5 4 3" xfId="1463"/>
    <cellStyle name="Данные для удаления 5 5" xfId="1464"/>
    <cellStyle name="Данные для удаления 5 6" xfId="1465"/>
    <cellStyle name="Данные для удаления 5 7" xfId="1466"/>
    <cellStyle name="Данные для удаления 6" xfId="1467"/>
    <cellStyle name="Данные для удаления 6 2" xfId="1468"/>
    <cellStyle name="Данные для удаления 6 2 2" xfId="1469"/>
    <cellStyle name="Данные для удаления 6 2 3" xfId="1470"/>
    <cellStyle name="Данные для удаления 6 2 3 2" xfId="1471"/>
    <cellStyle name="Данные для удаления 6 2 3 3" xfId="1472"/>
    <cellStyle name="Данные для удаления 6 2 4" xfId="1473"/>
    <cellStyle name="Данные для удаления 6 2 5" xfId="1474"/>
    <cellStyle name="Данные для удаления 6 2 6" xfId="1475"/>
    <cellStyle name="Данные для удаления 6 3" xfId="1476"/>
    <cellStyle name="Данные для удаления 6 3 2" xfId="1477"/>
    <cellStyle name="Данные для удаления 6 3 2 2" xfId="1478"/>
    <cellStyle name="Данные для удаления 6 3 3" xfId="1479"/>
    <cellStyle name="Данные для удаления 6 3 4" xfId="1480"/>
    <cellStyle name="Данные для удаления 6 4" xfId="1481"/>
    <cellStyle name="Данные для удаления 6 4 2" xfId="1482"/>
    <cellStyle name="Данные для удаления 6 4 3" xfId="1483"/>
    <cellStyle name="Данные для удаления 6 5" xfId="1484"/>
    <cellStyle name="Данные для удаления 6 6" xfId="1485"/>
    <cellStyle name="Данные для удаления 6 7" xfId="1486"/>
    <cellStyle name="Данные для удаления 7" xfId="1487"/>
    <cellStyle name="Данные для удаления 7 2" xfId="1488"/>
    <cellStyle name="Данные для удаления 7 2 2" xfId="1489"/>
    <cellStyle name="Данные для удаления 7 2 3" xfId="1490"/>
    <cellStyle name="Данные для удаления 7 2 3 2" xfId="1491"/>
    <cellStyle name="Данные для удаления 7 2 3 3" xfId="1492"/>
    <cellStyle name="Данные для удаления 7 2 4" xfId="1493"/>
    <cellStyle name="Данные для удаления 7 2 5" xfId="1494"/>
    <cellStyle name="Данные для удаления 7 2 6" xfId="1495"/>
    <cellStyle name="Данные для удаления 7 3" xfId="1496"/>
    <cellStyle name="Данные для удаления 7 3 2" xfId="1497"/>
    <cellStyle name="Данные для удаления 7 3 2 2" xfId="1498"/>
    <cellStyle name="Данные для удаления 7 3 3" xfId="1499"/>
    <cellStyle name="Данные для удаления 7 3 4" xfId="1500"/>
    <cellStyle name="Данные для удаления 7 4" xfId="1501"/>
    <cellStyle name="Данные для удаления 7 4 2" xfId="1502"/>
    <cellStyle name="Данные для удаления 7 4 3" xfId="1503"/>
    <cellStyle name="Данные для удаления 7 5" xfId="1504"/>
    <cellStyle name="Данные для удаления 7 6" xfId="1505"/>
    <cellStyle name="Данные для удаления 7 7" xfId="1506"/>
    <cellStyle name="Данные для удаления 8" xfId="1507"/>
    <cellStyle name="Данные для удаления 8 2" xfId="1508"/>
    <cellStyle name="Данные для удаления 8 2 2" xfId="1509"/>
    <cellStyle name="Данные для удаления 8 2 3" xfId="1510"/>
    <cellStyle name="Данные для удаления 8 2 3 2" xfId="1511"/>
    <cellStyle name="Данные для удаления 8 2 3 3" xfId="1512"/>
    <cellStyle name="Данные для удаления 8 2 4" xfId="1513"/>
    <cellStyle name="Данные для удаления 8 2 5" xfId="1514"/>
    <cellStyle name="Данные для удаления 8 2 6" xfId="1515"/>
    <cellStyle name="Данные для удаления 8 3" xfId="1516"/>
    <cellStyle name="Данные для удаления 8 3 2" xfId="1517"/>
    <cellStyle name="Данные для удаления 8 3 2 2" xfId="1518"/>
    <cellStyle name="Данные для удаления 8 3 3" xfId="1519"/>
    <cellStyle name="Данные для удаления 8 3 4" xfId="1520"/>
    <cellStyle name="Данные для удаления 8 4" xfId="1521"/>
    <cellStyle name="Данные для удаления 8 4 2" xfId="1522"/>
    <cellStyle name="Данные для удаления 8 4 3" xfId="1523"/>
    <cellStyle name="Данные для удаления 8 5" xfId="1524"/>
    <cellStyle name="Данные для удаления 8 6" xfId="1525"/>
    <cellStyle name="Данные для удаления 8 7" xfId="1526"/>
    <cellStyle name="Данные для удаления 9" xfId="1527"/>
    <cellStyle name="Данные для удаления 9 2" xfId="1528"/>
    <cellStyle name="Данные для удаления 9 2 2" xfId="1529"/>
    <cellStyle name="Данные для удаления 9 2 3" xfId="1530"/>
    <cellStyle name="Данные для удаления 9 2 3 2" xfId="1531"/>
    <cellStyle name="Данные для удаления 9 2 4" xfId="1532"/>
    <cellStyle name="Данные для удаления 9 3" xfId="1533"/>
    <cellStyle name="Данные для удаления 9 3 2" xfId="1534"/>
    <cellStyle name="Данные для удаления 9 3 2 2" xfId="1535"/>
    <cellStyle name="Данные для удаления 9 3 3" xfId="1536"/>
    <cellStyle name="Данные для удаления 9 3 4" xfId="1537"/>
    <cellStyle name="Данные для удаления 9 4" xfId="1538"/>
    <cellStyle name="Данные для удаления 9 4 2" xfId="1539"/>
    <cellStyle name="Данные для удаления 9 5" xfId="1540"/>
    <cellStyle name="Данные для удаления 9 6" xfId="1541"/>
    <cellStyle name="Заголовки полей" xfId="1"/>
    <cellStyle name="Заголовки полей [печать]" xfId="2"/>
    <cellStyle name="Заголовки полей [печать] 10" xfId="1542"/>
    <cellStyle name="Заголовки полей [печать] 10 2" xfId="1543"/>
    <cellStyle name="Заголовки полей [печать] 10 3" xfId="1544"/>
    <cellStyle name="Заголовки полей [печать] 11" xfId="1545"/>
    <cellStyle name="Заголовки полей [печать] 11 2" xfId="1546"/>
    <cellStyle name="Заголовки полей [печать] 11 3" xfId="1547"/>
    <cellStyle name="Заголовки полей [печать] 12" xfId="1548"/>
    <cellStyle name="Заголовки полей [печать] 12 2" xfId="1549"/>
    <cellStyle name="Заголовки полей [печать] 12 3" xfId="1550"/>
    <cellStyle name="Заголовки полей [печать] 13" xfId="1551"/>
    <cellStyle name="Заголовки полей [печать] 13 2" xfId="1552"/>
    <cellStyle name="Заголовки полей [печать] 13 3" xfId="1553"/>
    <cellStyle name="Заголовки полей [печать] 14" xfId="1554"/>
    <cellStyle name="Заголовки полей [печать] 14 2" xfId="1555"/>
    <cellStyle name="Заголовки полей [печать] 14 3" xfId="1556"/>
    <cellStyle name="Заголовки полей [печать] 15" xfId="1557"/>
    <cellStyle name="Заголовки полей [печать] 15 10" xfId="1558"/>
    <cellStyle name="Заголовки полей [печать] 15 2" xfId="1559"/>
    <cellStyle name="Заголовки полей [печать] 15 3" xfId="1560"/>
    <cellStyle name="Заголовки полей [печать] 15 4" xfId="1561"/>
    <cellStyle name="Заголовки полей [печать] 15 5" xfId="1562"/>
    <cellStyle name="Заголовки полей [печать] 15 6" xfId="1563"/>
    <cellStyle name="Заголовки полей [печать] 15 7" xfId="1564"/>
    <cellStyle name="Заголовки полей [печать] 15 8" xfId="1565"/>
    <cellStyle name="Заголовки полей [печать] 15 9" xfId="1566"/>
    <cellStyle name="Заголовки полей [печать] 15_10470_35589_Расчет показателей КФМ" xfId="1567"/>
    <cellStyle name="Заголовки полей [печать] 16" xfId="1568"/>
    <cellStyle name="Заголовки полей [печать] 16 2" xfId="1569"/>
    <cellStyle name="Заголовки полей [печать] 16 3" xfId="1570"/>
    <cellStyle name="Заголовки полей [печать] 17" xfId="1571"/>
    <cellStyle name="Заголовки полей [печать] 17 2" xfId="1572"/>
    <cellStyle name="Заголовки полей [печать] 17 3" xfId="1573"/>
    <cellStyle name="Заголовки полей [печать] 18" xfId="1574"/>
    <cellStyle name="Заголовки полей [печать] 18 2" xfId="1575"/>
    <cellStyle name="Заголовки полей [печать] 18 3" xfId="1576"/>
    <cellStyle name="Заголовки полей [печать] 19" xfId="1577"/>
    <cellStyle name="Заголовки полей [печать] 19 2" xfId="1578"/>
    <cellStyle name="Заголовки полей [печать] 19 3" xfId="1579"/>
    <cellStyle name="Заголовки полей [печать] 2" xfId="1580"/>
    <cellStyle name="Заголовки полей [печать] 2 10" xfId="1581"/>
    <cellStyle name="Заголовки полей [печать] 2 11" xfId="1582"/>
    <cellStyle name="Заголовки полей [печать] 2 2" xfId="1583"/>
    <cellStyle name="Заголовки полей [печать] 2 2 2" xfId="1584"/>
    <cellStyle name="Заголовки полей [печать] 2 2 2 2" xfId="1585"/>
    <cellStyle name="Заголовки полей [печать] 2 2 2 3" xfId="1586"/>
    <cellStyle name="Заголовки полей [печать] 2 2 3" xfId="1587"/>
    <cellStyle name="Заголовки полей [печать] 2 2 3 2" xfId="1588"/>
    <cellStyle name="Заголовки полей [печать] 2 2 3 3" xfId="1589"/>
    <cellStyle name="Заголовки полей [печать] 2 2 4" xfId="1590"/>
    <cellStyle name="Заголовки полей [печать] 2 2 4 2" xfId="1591"/>
    <cellStyle name="Заголовки полей [печать] 2 2 4 3" xfId="1592"/>
    <cellStyle name="Заголовки полей [печать] 2 2 5" xfId="1593"/>
    <cellStyle name="Заголовки полей [печать] 2 2 5 2" xfId="1594"/>
    <cellStyle name="Заголовки полей [печать] 2 2 5 3" xfId="1595"/>
    <cellStyle name="Заголовки полей [печать] 2 2 6" xfId="1596"/>
    <cellStyle name="Заголовки полей [печать] 2 2 6 2" xfId="1597"/>
    <cellStyle name="Заголовки полей [печать] 2 2 6 3" xfId="1598"/>
    <cellStyle name="Заголовки полей [печать] 2 2 7" xfId="1599"/>
    <cellStyle name="Заголовки полей [печать] 2 2 7 2" xfId="1600"/>
    <cellStyle name="Заголовки полей [печать] 2 2 7 3" xfId="1601"/>
    <cellStyle name="Заголовки полей [печать] 2 2 8" xfId="1602"/>
    <cellStyle name="Заголовки полей [печать] 2 2 8 2" xfId="1603"/>
    <cellStyle name="Заголовки полей [печать] 2 2 8 3" xfId="1604"/>
    <cellStyle name="Заголовки полей [печать] 2 2 9" xfId="1605"/>
    <cellStyle name="Заголовки полей [печать] 2 3" xfId="1606"/>
    <cellStyle name="Заголовки полей [печать] 2 3 2" xfId="1607"/>
    <cellStyle name="Заголовки полей [печать] 2 3 3" xfId="1608"/>
    <cellStyle name="Заголовки полей [печать] 2 4" xfId="1609"/>
    <cellStyle name="Заголовки полей [печать] 2 5" xfId="1610"/>
    <cellStyle name="Заголовки полей [печать] 2 6" xfId="1611"/>
    <cellStyle name="Заголовки полей [печать] 2 7" xfId="1612"/>
    <cellStyle name="Заголовки полей [печать] 2 8" xfId="1613"/>
    <cellStyle name="Заголовки полей [печать] 2 9" xfId="1614"/>
    <cellStyle name="Заголовки полей [печать] 2_10470_35589_Расчет показателей КФМ" xfId="1615"/>
    <cellStyle name="Заголовки полей [печать] 20" xfId="1616"/>
    <cellStyle name="Заголовки полей [печать] 20 2" xfId="1617"/>
    <cellStyle name="Заголовки полей [печать] 20 3" xfId="1618"/>
    <cellStyle name="Заголовки полей [печать] 21" xfId="1619"/>
    <cellStyle name="Заголовки полей [печать] 21 2" xfId="1620"/>
    <cellStyle name="Заголовки полей [печать] 21 3" xfId="1621"/>
    <cellStyle name="Заголовки полей [печать] 3" xfId="1622"/>
    <cellStyle name="Заголовки полей [печать] 3 2" xfId="1623"/>
    <cellStyle name="Заголовки полей [печать] 3 2 2" xfId="1624"/>
    <cellStyle name="Заголовки полей [печать] 3 2 3" xfId="1625"/>
    <cellStyle name="Заголовки полей [печать] 3 3" xfId="1626"/>
    <cellStyle name="Заголовки полей [печать] 3 4" xfId="1627"/>
    <cellStyle name="Заголовки полей [печать] 4" xfId="1628"/>
    <cellStyle name="Заголовки полей [печать] 4 2" xfId="1629"/>
    <cellStyle name="Заголовки полей [печать] 4 2 2" xfId="1630"/>
    <cellStyle name="Заголовки полей [печать] 4 2 3" xfId="1631"/>
    <cellStyle name="Заголовки полей [печать] 4 3" xfId="1632"/>
    <cellStyle name="Заголовки полей [печать] 4 4" xfId="1633"/>
    <cellStyle name="Заголовки полей [печать] 5" xfId="1634"/>
    <cellStyle name="Заголовки полей [печать] 5 2" xfId="1635"/>
    <cellStyle name="Заголовки полей [печать] 5 2 2" xfId="1636"/>
    <cellStyle name="Заголовки полей [печать] 5 2 3" xfId="1637"/>
    <cellStyle name="Заголовки полей [печать] 5 3" xfId="1638"/>
    <cellStyle name="Заголовки полей [печать] 5 4" xfId="1639"/>
    <cellStyle name="Заголовки полей [печать] 6" xfId="1640"/>
    <cellStyle name="Заголовки полей [печать] 6 2" xfId="1641"/>
    <cellStyle name="Заголовки полей [печать] 6 2 2" xfId="1642"/>
    <cellStyle name="Заголовки полей [печать] 6 2 3" xfId="1643"/>
    <cellStyle name="Заголовки полей [печать] 6 3" xfId="1644"/>
    <cellStyle name="Заголовки полей [печать] 6 4" xfId="1645"/>
    <cellStyle name="Заголовки полей [печать] 7" xfId="1646"/>
    <cellStyle name="Заголовки полей [печать] 7 2" xfId="1647"/>
    <cellStyle name="Заголовки полей [печать] 7 2 2" xfId="1648"/>
    <cellStyle name="Заголовки полей [печать] 7 2 3" xfId="1649"/>
    <cellStyle name="Заголовки полей [печать] 7 3" xfId="1650"/>
    <cellStyle name="Заголовки полей [печать] 7 4" xfId="1651"/>
    <cellStyle name="Заголовки полей [печать] 8" xfId="1652"/>
    <cellStyle name="Заголовки полей [печать] 8 2" xfId="1653"/>
    <cellStyle name="Заголовки полей [печать] 8 2 2" xfId="1654"/>
    <cellStyle name="Заголовки полей [печать] 8 2 3" xfId="1655"/>
    <cellStyle name="Заголовки полей [печать] 8 3" xfId="1656"/>
    <cellStyle name="Заголовки полей [печать] 8 4" xfId="1657"/>
    <cellStyle name="Заголовки полей [печать] 9" xfId="1658"/>
    <cellStyle name="Заголовки полей [печать] 9 2" xfId="1659"/>
    <cellStyle name="Заголовки полей [печать] 9 3" xfId="1660"/>
    <cellStyle name="Заголовки полей 10" xfId="1661"/>
    <cellStyle name="Заголовки полей 10 2" xfId="1662"/>
    <cellStyle name="Заголовки полей 10 2 2" xfId="1663"/>
    <cellStyle name="Заголовки полей 10 2 3" xfId="1664"/>
    <cellStyle name="Заголовки полей 10 2 3 2" xfId="1665"/>
    <cellStyle name="Заголовки полей 10 2 4" xfId="1666"/>
    <cellStyle name="Заголовки полей 10 3" xfId="1667"/>
    <cellStyle name="Заголовки полей 10 3 2" xfId="1668"/>
    <cellStyle name="Заголовки полей 10 3 2 2" xfId="1669"/>
    <cellStyle name="Заголовки полей 10 3 3" xfId="1670"/>
    <cellStyle name="Заголовки полей 10 3 4" xfId="1671"/>
    <cellStyle name="Заголовки полей 10 4" xfId="1672"/>
    <cellStyle name="Заголовки полей 10 4 2" xfId="1673"/>
    <cellStyle name="Заголовки полей 10 5" xfId="1674"/>
    <cellStyle name="Заголовки полей 10 6" xfId="1675"/>
    <cellStyle name="Заголовки полей 100" xfId="1676"/>
    <cellStyle name="Заголовки полей 101" xfId="1677"/>
    <cellStyle name="Заголовки полей 102" xfId="1678"/>
    <cellStyle name="Заголовки полей 103" xfId="1679"/>
    <cellStyle name="Заголовки полей 104" xfId="1680"/>
    <cellStyle name="Заголовки полей 105" xfId="1681"/>
    <cellStyle name="Заголовки полей 106" xfId="1682"/>
    <cellStyle name="Заголовки полей 107" xfId="1683"/>
    <cellStyle name="Заголовки полей 108" xfId="1684"/>
    <cellStyle name="Заголовки полей 109" xfId="1685"/>
    <cellStyle name="Заголовки полей 11" xfId="1686"/>
    <cellStyle name="Заголовки полей 11 2" xfId="1687"/>
    <cellStyle name="Заголовки полей 11 2 2" xfId="1688"/>
    <cellStyle name="Заголовки полей 11 2 3" xfId="1689"/>
    <cellStyle name="Заголовки полей 11 2 3 2" xfId="1690"/>
    <cellStyle name="Заголовки полей 11 2 4" xfId="1691"/>
    <cellStyle name="Заголовки полей 11 3" xfId="1692"/>
    <cellStyle name="Заголовки полей 11 3 2" xfId="1693"/>
    <cellStyle name="Заголовки полей 11 3 2 2" xfId="1694"/>
    <cellStyle name="Заголовки полей 11 3 3" xfId="1695"/>
    <cellStyle name="Заголовки полей 11 3 4" xfId="1696"/>
    <cellStyle name="Заголовки полей 11 4" xfId="1697"/>
    <cellStyle name="Заголовки полей 11 4 2" xfId="1698"/>
    <cellStyle name="Заголовки полей 11 5" xfId="1699"/>
    <cellStyle name="Заголовки полей 11 6" xfId="1700"/>
    <cellStyle name="Заголовки полей 110" xfId="1701"/>
    <cellStyle name="Заголовки полей 111" xfId="1702"/>
    <cellStyle name="Заголовки полей 112" xfId="1703"/>
    <cellStyle name="Заголовки полей 113" xfId="1704"/>
    <cellStyle name="Заголовки полей 114" xfId="1705"/>
    <cellStyle name="Заголовки полей 115" xfId="1706"/>
    <cellStyle name="Заголовки полей 116" xfId="1707"/>
    <cellStyle name="Заголовки полей 117" xfId="1708"/>
    <cellStyle name="Заголовки полей 118" xfId="1709"/>
    <cellStyle name="Заголовки полей 119" xfId="1710"/>
    <cellStyle name="Заголовки полей 12" xfId="1711"/>
    <cellStyle name="Заголовки полей 12 2" xfId="1712"/>
    <cellStyle name="Заголовки полей 12 2 2" xfId="1713"/>
    <cellStyle name="Заголовки полей 12 2 3" xfId="1714"/>
    <cellStyle name="Заголовки полей 12 2 3 2" xfId="1715"/>
    <cellStyle name="Заголовки полей 12 2 4" xfId="1716"/>
    <cellStyle name="Заголовки полей 12 3" xfId="1717"/>
    <cellStyle name="Заголовки полей 12 3 2" xfId="1718"/>
    <cellStyle name="Заголовки полей 12 3 2 2" xfId="1719"/>
    <cellStyle name="Заголовки полей 12 3 3" xfId="1720"/>
    <cellStyle name="Заголовки полей 12 3 4" xfId="1721"/>
    <cellStyle name="Заголовки полей 12 4" xfId="1722"/>
    <cellStyle name="Заголовки полей 12 4 2" xfId="1723"/>
    <cellStyle name="Заголовки полей 12 5" xfId="1724"/>
    <cellStyle name="Заголовки полей 12 6" xfId="1725"/>
    <cellStyle name="Заголовки полей 120" xfId="1726"/>
    <cellStyle name="Заголовки полей 121" xfId="1727"/>
    <cellStyle name="Заголовки полей 122" xfId="1728"/>
    <cellStyle name="Заголовки полей 123" xfId="1729"/>
    <cellStyle name="Заголовки полей 124" xfId="1730"/>
    <cellStyle name="Заголовки полей 125" xfId="1731"/>
    <cellStyle name="Заголовки полей 126" xfId="1732"/>
    <cellStyle name="Заголовки полей 127" xfId="1733"/>
    <cellStyle name="Заголовки полей 128" xfId="1734"/>
    <cellStyle name="Заголовки полей 129" xfId="1735"/>
    <cellStyle name="Заголовки полей 13" xfId="1736"/>
    <cellStyle name="Заголовки полей 13 2" xfId="1737"/>
    <cellStyle name="Заголовки полей 13 2 2" xfId="1738"/>
    <cellStyle name="Заголовки полей 13 2 3" xfId="1739"/>
    <cellStyle name="Заголовки полей 13 2 3 2" xfId="1740"/>
    <cellStyle name="Заголовки полей 13 2 4" xfId="1741"/>
    <cellStyle name="Заголовки полей 13 3" xfId="1742"/>
    <cellStyle name="Заголовки полей 13 3 2" xfId="1743"/>
    <cellStyle name="Заголовки полей 13 3 2 2" xfId="1744"/>
    <cellStyle name="Заголовки полей 13 3 3" xfId="1745"/>
    <cellStyle name="Заголовки полей 13 3 4" xfId="1746"/>
    <cellStyle name="Заголовки полей 13 4" xfId="1747"/>
    <cellStyle name="Заголовки полей 13 4 2" xfId="1748"/>
    <cellStyle name="Заголовки полей 13 5" xfId="1749"/>
    <cellStyle name="Заголовки полей 13 6" xfId="1750"/>
    <cellStyle name="Заголовки полей 130" xfId="1751"/>
    <cellStyle name="Заголовки полей 131" xfId="1752"/>
    <cellStyle name="Заголовки полей 132" xfId="14486"/>
    <cellStyle name="Заголовки полей 133" xfId="14487"/>
    <cellStyle name="Заголовки полей 134" xfId="14485"/>
    <cellStyle name="Заголовки полей 135" xfId="14500"/>
    <cellStyle name="Заголовки полей 136" xfId="14501"/>
    <cellStyle name="Заголовки полей 137" xfId="14505"/>
    <cellStyle name="Заголовки полей 138" xfId="14508"/>
    <cellStyle name="Заголовки полей 139" xfId="14511"/>
    <cellStyle name="Заголовки полей 14" xfId="1753"/>
    <cellStyle name="Заголовки полей 14 2" xfId="1754"/>
    <cellStyle name="Заголовки полей 14 2 2" xfId="1755"/>
    <cellStyle name="Заголовки полей 14 2 3" xfId="1756"/>
    <cellStyle name="Заголовки полей 14 2 3 2" xfId="1757"/>
    <cellStyle name="Заголовки полей 14 2 4" xfId="1758"/>
    <cellStyle name="Заголовки полей 14 3" xfId="1759"/>
    <cellStyle name="Заголовки полей 14 3 2" xfId="1760"/>
    <cellStyle name="Заголовки полей 14 3 2 2" xfId="1761"/>
    <cellStyle name="Заголовки полей 14 3 3" xfId="1762"/>
    <cellStyle name="Заголовки полей 14 3 4" xfId="1763"/>
    <cellStyle name="Заголовки полей 14 4" xfId="1764"/>
    <cellStyle name="Заголовки полей 14 4 2" xfId="1765"/>
    <cellStyle name="Заголовки полей 14 5" xfId="1766"/>
    <cellStyle name="Заголовки полей 14 6" xfId="1767"/>
    <cellStyle name="Заголовки полей 140" xfId="14521"/>
    <cellStyle name="Заголовки полей 141" xfId="14522"/>
    <cellStyle name="Заголовки полей 142" xfId="14520"/>
    <cellStyle name="Заголовки полей 143" xfId="14523"/>
    <cellStyle name="Заголовки полей 144" xfId="14534"/>
    <cellStyle name="Заголовки полей 145" xfId="14539"/>
    <cellStyle name="Заголовки полей 146" xfId="14538"/>
    <cellStyle name="Заголовки полей 147" xfId="14541"/>
    <cellStyle name="Заголовки полей 148" xfId="14537"/>
    <cellStyle name="Заголовки полей 149" xfId="14542"/>
    <cellStyle name="Заголовки полей 15" xfId="1768"/>
    <cellStyle name="Заголовки полей 15 10" xfId="1769"/>
    <cellStyle name="Заголовки полей 15 10 2" xfId="1770"/>
    <cellStyle name="Заголовки полей 15 10 2 2" xfId="1771"/>
    <cellStyle name="Заголовки полей 15 10 3" xfId="1772"/>
    <cellStyle name="Заголовки полей 15 10 4" xfId="1773"/>
    <cellStyle name="Заголовки полей 15 11" xfId="1774"/>
    <cellStyle name="Заголовки полей 15 11 2" xfId="1775"/>
    <cellStyle name="Заголовки полей 15 12" xfId="1776"/>
    <cellStyle name="Заголовки полей 15 13" xfId="1777"/>
    <cellStyle name="Заголовки полей 15 2" xfId="1778"/>
    <cellStyle name="Заголовки полей 15 2 2" xfId="1779"/>
    <cellStyle name="Заголовки полей 15 2 2 2" xfId="1780"/>
    <cellStyle name="Заголовки полей 15 2 3" xfId="1781"/>
    <cellStyle name="Заголовки полей 15 2 3 2" xfId="1782"/>
    <cellStyle name="Заголовки полей 15 2 4" xfId="1783"/>
    <cellStyle name="Заголовки полей 15 3" xfId="1784"/>
    <cellStyle name="Заголовки полей 15 3 2" xfId="1785"/>
    <cellStyle name="Заголовки полей 15 3 2 2" xfId="1786"/>
    <cellStyle name="Заголовки полей 15 3 3" xfId="1787"/>
    <cellStyle name="Заголовки полей 15 3 3 2" xfId="1788"/>
    <cellStyle name="Заголовки полей 15 3 4" xfId="1789"/>
    <cellStyle name="Заголовки полей 15 4" xfId="1790"/>
    <cellStyle name="Заголовки полей 15 4 2" xfId="1791"/>
    <cellStyle name="Заголовки полей 15 4 2 2" xfId="1792"/>
    <cellStyle name="Заголовки полей 15 4 3" xfId="1793"/>
    <cellStyle name="Заголовки полей 15 4 3 2" xfId="1794"/>
    <cellStyle name="Заголовки полей 15 4 4" xfId="1795"/>
    <cellStyle name="Заголовки полей 15 5" xfId="1796"/>
    <cellStyle name="Заголовки полей 15 5 2" xfId="1797"/>
    <cellStyle name="Заголовки полей 15 5 2 2" xfId="1798"/>
    <cellStyle name="Заголовки полей 15 5 3" xfId="1799"/>
    <cellStyle name="Заголовки полей 15 5 3 2" xfId="1800"/>
    <cellStyle name="Заголовки полей 15 5 4" xfId="1801"/>
    <cellStyle name="Заголовки полей 15 6" xfId="1802"/>
    <cellStyle name="Заголовки полей 15 6 2" xfId="1803"/>
    <cellStyle name="Заголовки полей 15 6 2 2" xfId="1804"/>
    <cellStyle name="Заголовки полей 15 6 3" xfId="1805"/>
    <cellStyle name="Заголовки полей 15 6 3 2" xfId="1806"/>
    <cellStyle name="Заголовки полей 15 6 4" xfId="1807"/>
    <cellStyle name="Заголовки полей 15 7" xfId="1808"/>
    <cellStyle name="Заголовки полей 15 7 2" xfId="1809"/>
    <cellStyle name="Заголовки полей 15 7 2 2" xfId="1810"/>
    <cellStyle name="Заголовки полей 15 7 3" xfId="1811"/>
    <cellStyle name="Заголовки полей 15 7 3 2" xfId="1812"/>
    <cellStyle name="Заголовки полей 15 7 4" xfId="1813"/>
    <cellStyle name="Заголовки полей 15 8" xfId="1814"/>
    <cellStyle name="Заголовки полей 15 8 2" xfId="1815"/>
    <cellStyle name="Заголовки полей 15 8 2 2" xfId="1816"/>
    <cellStyle name="Заголовки полей 15 8 3" xfId="1817"/>
    <cellStyle name="Заголовки полей 15 8 3 2" xfId="1818"/>
    <cellStyle name="Заголовки полей 15 8 4" xfId="1819"/>
    <cellStyle name="Заголовки полей 15 9" xfId="1820"/>
    <cellStyle name="Заголовки полей 15_10470_35589_Расчет показателей КФМ" xfId="1821"/>
    <cellStyle name="Заголовки полей 150" xfId="14536"/>
    <cellStyle name="Заголовки полей 151" xfId="14543"/>
    <cellStyle name="Заголовки полей 152" xfId="14535"/>
    <cellStyle name="Заголовки полей 153" xfId="14540"/>
    <cellStyle name="Заголовки полей 154" xfId="14558"/>
    <cellStyle name="Заголовки полей 155" xfId="14564"/>
    <cellStyle name="Заголовки полей 156" xfId="14565"/>
    <cellStyle name="Заголовки полей 157" xfId="14574"/>
    <cellStyle name="Заголовки полей 158" xfId="14576"/>
    <cellStyle name="Заголовки полей 159" xfId="14573"/>
    <cellStyle name="Заголовки полей 16" xfId="1822"/>
    <cellStyle name="Заголовки полей 16 2" xfId="1823"/>
    <cellStyle name="Заголовки полей 16 2 2" xfId="1824"/>
    <cellStyle name="Заголовки полей 16 2 3" xfId="1825"/>
    <cellStyle name="Заголовки полей 16 2 3 2" xfId="1826"/>
    <cellStyle name="Заголовки полей 16 2 4" xfId="1827"/>
    <cellStyle name="Заголовки полей 16 3" xfId="1828"/>
    <cellStyle name="Заголовки полей 16 3 2" xfId="1829"/>
    <cellStyle name="Заголовки полей 16 3 2 2" xfId="1830"/>
    <cellStyle name="Заголовки полей 16 3 3" xfId="1831"/>
    <cellStyle name="Заголовки полей 16 3 4" xfId="1832"/>
    <cellStyle name="Заголовки полей 16 4" xfId="1833"/>
    <cellStyle name="Заголовки полей 16 4 2" xfId="1834"/>
    <cellStyle name="Заголовки полей 16 5" xfId="1835"/>
    <cellStyle name="Заголовки полей 16 6" xfId="1836"/>
    <cellStyle name="Заголовки полей 160" xfId="14577"/>
    <cellStyle name="Заголовки полей 161" xfId="14572"/>
    <cellStyle name="Заголовки полей 162" xfId="14575"/>
    <cellStyle name="Заголовки полей 163" xfId="14584"/>
    <cellStyle name="Заголовки полей 164" xfId="14578"/>
    <cellStyle name="Заголовки полей 165" xfId="14571"/>
    <cellStyle name="Заголовки полей 166" xfId="14590"/>
    <cellStyle name="Заголовки полей 167" xfId="14593"/>
    <cellStyle name="Заголовки полей 168" xfId="14598"/>
    <cellStyle name="Заголовки полей 169" xfId="14608"/>
    <cellStyle name="Заголовки полей 17" xfId="1837"/>
    <cellStyle name="Заголовки полей 17 2" xfId="1838"/>
    <cellStyle name="Заголовки полей 17 2 2" xfId="1839"/>
    <cellStyle name="Заголовки полей 17 2 3" xfId="1840"/>
    <cellStyle name="Заголовки полей 17 2 3 2" xfId="1841"/>
    <cellStyle name="Заголовки полей 17 2 4" xfId="1842"/>
    <cellStyle name="Заголовки полей 17 3" xfId="1843"/>
    <cellStyle name="Заголовки полей 17 3 2" xfId="1844"/>
    <cellStyle name="Заголовки полей 17 3 2 2" xfId="1845"/>
    <cellStyle name="Заголовки полей 17 3 3" xfId="1846"/>
    <cellStyle name="Заголовки полей 17 3 4" xfId="1847"/>
    <cellStyle name="Заголовки полей 17 4" xfId="1848"/>
    <cellStyle name="Заголовки полей 17 4 2" xfId="1849"/>
    <cellStyle name="Заголовки полей 17 5" xfId="1850"/>
    <cellStyle name="Заголовки полей 17 6" xfId="1851"/>
    <cellStyle name="Заголовки полей 170" xfId="14609"/>
    <cellStyle name="Заголовки полей 171" xfId="14607"/>
    <cellStyle name="Заголовки полей 172" xfId="14610"/>
    <cellStyle name="Заголовки полей 18" xfId="1852"/>
    <cellStyle name="Заголовки полей 18 2" xfId="1853"/>
    <cellStyle name="Заголовки полей 18 2 2" xfId="1854"/>
    <cellStyle name="Заголовки полей 18 2 3" xfId="1855"/>
    <cellStyle name="Заголовки полей 18 2 3 2" xfId="1856"/>
    <cellStyle name="Заголовки полей 18 2 4" xfId="1857"/>
    <cellStyle name="Заголовки полей 18 3" xfId="1858"/>
    <cellStyle name="Заголовки полей 18 3 2" xfId="1859"/>
    <cellStyle name="Заголовки полей 18 3 2 2" xfId="1860"/>
    <cellStyle name="Заголовки полей 18 3 3" xfId="1861"/>
    <cellStyle name="Заголовки полей 18 3 4" xfId="1862"/>
    <cellStyle name="Заголовки полей 18 4" xfId="1863"/>
    <cellStyle name="Заголовки полей 18 4 2" xfId="1864"/>
    <cellStyle name="Заголовки полей 18 5" xfId="1865"/>
    <cellStyle name="Заголовки полей 18 6" xfId="1866"/>
    <cellStyle name="Заголовки полей 19" xfId="1867"/>
    <cellStyle name="Заголовки полей 19 2" xfId="1868"/>
    <cellStyle name="Заголовки полей 19 2 2" xfId="1869"/>
    <cellStyle name="Заголовки полей 19 2 3" xfId="1870"/>
    <cellStyle name="Заголовки полей 19 2 3 2" xfId="1871"/>
    <cellStyle name="Заголовки полей 19 2 4" xfId="1872"/>
    <cellStyle name="Заголовки полей 19 3" xfId="1873"/>
    <cellStyle name="Заголовки полей 19 3 2" xfId="1874"/>
    <cellStyle name="Заголовки полей 19 3 2 2" xfId="1875"/>
    <cellStyle name="Заголовки полей 19 3 2 2 2" xfId="1876"/>
    <cellStyle name="Заголовки полей 19 3 2 3" xfId="1877"/>
    <cellStyle name="Заголовки полей 19 3 2 4" xfId="1878"/>
    <cellStyle name="Заголовки полей 19 3 3" xfId="1879"/>
    <cellStyle name="Заголовки полей 19 3 4" xfId="1880"/>
    <cellStyle name="Заголовки полей 19 4" xfId="1881"/>
    <cellStyle name="Заголовки полей 19 4 2" xfId="1882"/>
    <cellStyle name="Заголовки полей 19 5" xfId="1883"/>
    <cellStyle name="Заголовки полей 19 6" xfId="1884"/>
    <cellStyle name="Заголовки полей 2" xfId="25"/>
    <cellStyle name="Заголовки полей 2 10" xfId="1885"/>
    <cellStyle name="Заголовки полей 2 10 2" xfId="1886"/>
    <cellStyle name="Заголовки полей 2 10 2 2" xfId="1887"/>
    <cellStyle name="Заголовки полей 2 10 3" xfId="1888"/>
    <cellStyle name="Заголовки полей 2 10 4" xfId="1889"/>
    <cellStyle name="Заголовки полей 2 11" xfId="1890"/>
    <cellStyle name="Заголовки полей 2 11 2" xfId="1891"/>
    <cellStyle name="Заголовки полей 2 11 3" xfId="1892"/>
    <cellStyle name="Заголовки полей 2 12" xfId="1893"/>
    <cellStyle name="Заголовки полей 2 13" xfId="1894"/>
    <cellStyle name="Заголовки полей 2 14" xfId="1895"/>
    <cellStyle name="Заголовки полей 2 2" xfId="1896"/>
    <cellStyle name="Заголовки полей 2 2 10" xfId="1897"/>
    <cellStyle name="Заголовки полей 2 2 10 2" xfId="1898"/>
    <cellStyle name="Заголовки полей 2 2 11" xfId="1899"/>
    <cellStyle name="Заголовки полей 2 2 2" xfId="1900"/>
    <cellStyle name="Заголовки полей 2 2 2 2" xfId="1901"/>
    <cellStyle name="Заголовки полей 2 2 2 3" xfId="1902"/>
    <cellStyle name="Заголовки полей 2 2 2 3 2" xfId="1903"/>
    <cellStyle name="Заголовки полей 2 2 2 3 3" xfId="1904"/>
    <cellStyle name="Заголовки полей 2 2 2 4" xfId="1905"/>
    <cellStyle name="Заголовки полей 2 2 2 5" xfId="1906"/>
    <cellStyle name="Заголовки полей 2 2 2 6" xfId="1907"/>
    <cellStyle name="Заголовки полей 2 2 3" xfId="1908"/>
    <cellStyle name="Заголовки полей 2 2 3 2" xfId="1909"/>
    <cellStyle name="Заголовки полей 2 2 3 3" xfId="1910"/>
    <cellStyle name="Заголовки полей 2 2 3 3 2" xfId="1911"/>
    <cellStyle name="Заголовки полей 2 2 3 3 3" xfId="1912"/>
    <cellStyle name="Заголовки полей 2 2 3 4" xfId="1913"/>
    <cellStyle name="Заголовки полей 2 2 3 5" xfId="1914"/>
    <cellStyle name="Заголовки полей 2 2 3 6" xfId="1915"/>
    <cellStyle name="Заголовки полей 2 2 4" xfId="1916"/>
    <cellStyle name="Заголовки полей 2 2 4 2" xfId="1917"/>
    <cellStyle name="Заголовки полей 2 2 4 3" xfId="1918"/>
    <cellStyle name="Заголовки полей 2 2 4 3 2" xfId="1919"/>
    <cellStyle name="Заголовки полей 2 2 4 3 3" xfId="1920"/>
    <cellStyle name="Заголовки полей 2 2 4 4" xfId="1921"/>
    <cellStyle name="Заголовки полей 2 2 4 5" xfId="1922"/>
    <cellStyle name="Заголовки полей 2 2 4 6" xfId="1923"/>
    <cellStyle name="Заголовки полей 2 2 5" xfId="1924"/>
    <cellStyle name="Заголовки полей 2 2 5 2" xfId="1925"/>
    <cellStyle name="Заголовки полей 2 2 5 3" xfId="1926"/>
    <cellStyle name="Заголовки полей 2 2 5 3 2" xfId="1927"/>
    <cellStyle name="Заголовки полей 2 2 5 3 3" xfId="1928"/>
    <cellStyle name="Заголовки полей 2 2 5 4" xfId="1929"/>
    <cellStyle name="Заголовки полей 2 2 5 5" xfId="1930"/>
    <cellStyle name="Заголовки полей 2 2 5 6" xfId="1931"/>
    <cellStyle name="Заголовки полей 2 2 6" xfId="1932"/>
    <cellStyle name="Заголовки полей 2 2 6 2" xfId="1933"/>
    <cellStyle name="Заголовки полей 2 2 6 3" xfId="1934"/>
    <cellStyle name="Заголовки полей 2 2 6 3 2" xfId="1935"/>
    <cellStyle name="Заголовки полей 2 2 6 3 3" xfId="1936"/>
    <cellStyle name="Заголовки полей 2 2 6 4" xfId="1937"/>
    <cellStyle name="Заголовки полей 2 2 6 5" xfId="1938"/>
    <cellStyle name="Заголовки полей 2 2 6 6" xfId="1939"/>
    <cellStyle name="Заголовки полей 2 2 7" xfId="1940"/>
    <cellStyle name="Заголовки полей 2 2 7 2" xfId="1941"/>
    <cellStyle name="Заголовки полей 2 2 7 3" xfId="1942"/>
    <cellStyle name="Заголовки полей 2 2 7 3 2" xfId="1943"/>
    <cellStyle name="Заголовки полей 2 2 7 3 3" xfId="1944"/>
    <cellStyle name="Заголовки полей 2 2 7 4" xfId="1945"/>
    <cellStyle name="Заголовки полей 2 2 7 5" xfId="1946"/>
    <cellStyle name="Заголовки полей 2 2 7 6" xfId="1947"/>
    <cellStyle name="Заголовки полей 2 2 8" xfId="1948"/>
    <cellStyle name="Заголовки полей 2 2 8 2" xfId="1949"/>
    <cellStyle name="Заголовки полей 2 2 8 3" xfId="1950"/>
    <cellStyle name="Заголовки полей 2 2 8 3 2" xfId="1951"/>
    <cellStyle name="Заголовки полей 2 2 8 3 3" xfId="1952"/>
    <cellStyle name="Заголовки полей 2 2 8 4" xfId="1953"/>
    <cellStyle name="Заголовки полей 2 2 8 5" xfId="1954"/>
    <cellStyle name="Заголовки полей 2 2 8 6" xfId="1955"/>
    <cellStyle name="Заголовки полей 2 2 9" xfId="1956"/>
    <cellStyle name="Заголовки полей 2 2 9 2" xfId="1957"/>
    <cellStyle name="Заголовки полей 2 2 9 2 2" xfId="1958"/>
    <cellStyle name="Заголовки полей 2 2 9 3" xfId="1959"/>
    <cellStyle name="Заголовки полей 2 2 9 4" xfId="1960"/>
    <cellStyle name="Заголовки полей 2 2_10470_35589_Расчет показателей КФМ" xfId="1961"/>
    <cellStyle name="Заголовки полей 2 3" xfId="1962"/>
    <cellStyle name="Заголовки полей 2 3 2" xfId="1963"/>
    <cellStyle name="Заголовки полей 2 3 3" xfId="1964"/>
    <cellStyle name="Заголовки полей 2 3 3 2" xfId="1965"/>
    <cellStyle name="Заголовки полей 2 3 3 3" xfId="1966"/>
    <cellStyle name="Заголовки полей 2 3 4" xfId="1967"/>
    <cellStyle name="Заголовки полей 2 3 5" xfId="1968"/>
    <cellStyle name="Заголовки полей 2 3 6" xfId="1969"/>
    <cellStyle name="Заголовки полей 2 4" xfId="1970"/>
    <cellStyle name="Заголовки полей 2 4 2" xfId="1971"/>
    <cellStyle name="Заголовки полей 2 4 2 2" xfId="1972"/>
    <cellStyle name="Заголовки полей 2 4 3" xfId="1973"/>
    <cellStyle name="Заголовки полей 2 4 3 2" xfId="1974"/>
    <cellStyle name="Заголовки полей 2 4 4" xfId="1975"/>
    <cellStyle name="Заголовки полей 2 5" xfId="1976"/>
    <cellStyle name="Заголовки полей 2 5 2" xfId="1977"/>
    <cellStyle name="Заголовки полей 2 5 2 2" xfId="1978"/>
    <cellStyle name="Заголовки полей 2 5 3" xfId="1979"/>
    <cellStyle name="Заголовки полей 2 5 3 2" xfId="1980"/>
    <cellStyle name="Заголовки полей 2 5 4" xfId="1981"/>
    <cellStyle name="Заголовки полей 2 6" xfId="1982"/>
    <cellStyle name="Заголовки полей 2 6 2" xfId="1983"/>
    <cellStyle name="Заголовки полей 2 6 2 2" xfId="1984"/>
    <cellStyle name="Заголовки полей 2 6 3" xfId="1985"/>
    <cellStyle name="Заголовки полей 2 6 3 2" xfId="1986"/>
    <cellStyle name="Заголовки полей 2 6 4" xfId="1987"/>
    <cellStyle name="Заголовки полей 2 7" xfId="1988"/>
    <cellStyle name="Заголовки полей 2 7 2" xfId="1989"/>
    <cellStyle name="Заголовки полей 2 7 2 2" xfId="1990"/>
    <cellStyle name="Заголовки полей 2 7 3" xfId="1991"/>
    <cellStyle name="Заголовки полей 2 7 3 2" xfId="1992"/>
    <cellStyle name="Заголовки полей 2 7 4" xfId="1993"/>
    <cellStyle name="Заголовки полей 2 8" xfId="1994"/>
    <cellStyle name="Заголовки полей 2 8 2" xfId="1995"/>
    <cellStyle name="Заголовки полей 2 8 2 2" xfId="1996"/>
    <cellStyle name="Заголовки полей 2 8 3" xfId="1997"/>
    <cellStyle name="Заголовки полей 2 8 3 2" xfId="1998"/>
    <cellStyle name="Заголовки полей 2 8 4" xfId="1999"/>
    <cellStyle name="Заголовки полей 2 9" xfId="2000"/>
    <cellStyle name="Заголовки полей 2 9 2" xfId="2001"/>
    <cellStyle name="Заголовки полей 2 9 2 2" xfId="2002"/>
    <cellStyle name="Заголовки полей 2 9 3" xfId="2003"/>
    <cellStyle name="Заголовки полей 2 9 3 2" xfId="2004"/>
    <cellStyle name="Заголовки полей 2 9 4" xfId="2005"/>
    <cellStyle name="Заголовки полей 2_10470_35589_Расчет показателей КФМ" xfId="2006"/>
    <cellStyle name="Заголовки полей 20" xfId="2007"/>
    <cellStyle name="Заголовки полей 20 2" xfId="2008"/>
    <cellStyle name="Заголовки полей 20 2 2" xfId="2009"/>
    <cellStyle name="Заголовки полей 20 2 3" xfId="2010"/>
    <cellStyle name="Заголовки полей 20 2 3 2" xfId="2011"/>
    <cellStyle name="Заголовки полей 20 2 4" xfId="2012"/>
    <cellStyle name="Заголовки полей 20 3" xfId="2013"/>
    <cellStyle name="Заголовки полей 20 3 2" xfId="2014"/>
    <cellStyle name="Заголовки полей 20 3 2 2" xfId="2015"/>
    <cellStyle name="Заголовки полей 20 3 3" xfId="2016"/>
    <cellStyle name="Заголовки полей 20 3 4" xfId="2017"/>
    <cellStyle name="Заголовки полей 20 4" xfId="2018"/>
    <cellStyle name="Заголовки полей 20 4 2" xfId="2019"/>
    <cellStyle name="Заголовки полей 20 5" xfId="2020"/>
    <cellStyle name="Заголовки полей 20 6" xfId="2021"/>
    <cellStyle name="Заголовки полей 21" xfId="2022"/>
    <cellStyle name="Заголовки полей 21 2" xfId="2023"/>
    <cellStyle name="Заголовки полей 21 2 2" xfId="2024"/>
    <cellStyle name="Заголовки полей 21 2 3" xfId="2025"/>
    <cellStyle name="Заголовки полей 21 2 3 2" xfId="2026"/>
    <cellStyle name="Заголовки полей 21 2 4" xfId="2027"/>
    <cellStyle name="Заголовки полей 21 3" xfId="2028"/>
    <cellStyle name="Заголовки полей 21 3 2" xfId="2029"/>
    <cellStyle name="Заголовки полей 21 3 2 2" xfId="2030"/>
    <cellStyle name="Заголовки полей 21 3 3" xfId="2031"/>
    <cellStyle name="Заголовки полей 21 3 4" xfId="2032"/>
    <cellStyle name="Заголовки полей 21 4" xfId="2033"/>
    <cellStyle name="Заголовки полей 21 4 2" xfId="2034"/>
    <cellStyle name="Заголовки полей 21 5" xfId="2035"/>
    <cellStyle name="Заголовки полей 21 6" xfId="2036"/>
    <cellStyle name="Заголовки полей 22" xfId="2037"/>
    <cellStyle name="Заголовки полей 22 2" xfId="2038"/>
    <cellStyle name="Заголовки полей 23" xfId="2039"/>
    <cellStyle name="Заголовки полей 23 2" xfId="2040"/>
    <cellStyle name="Заголовки полей 24" xfId="2041"/>
    <cellStyle name="Заголовки полей 24 2" xfId="2042"/>
    <cellStyle name="Заголовки полей 25" xfId="2043"/>
    <cellStyle name="Заголовки полей 25 2" xfId="2044"/>
    <cellStyle name="Заголовки полей 26" xfId="2045"/>
    <cellStyle name="Заголовки полей 26 2" xfId="2046"/>
    <cellStyle name="Заголовки полей 27" xfId="2047"/>
    <cellStyle name="Заголовки полей 27 2" xfId="2048"/>
    <cellStyle name="Заголовки полей 28" xfId="2049"/>
    <cellStyle name="Заголовки полей 28 2" xfId="2050"/>
    <cellStyle name="Заголовки полей 29" xfId="2051"/>
    <cellStyle name="Заголовки полей 29 2" xfId="2052"/>
    <cellStyle name="Заголовки полей 3" xfId="2053"/>
    <cellStyle name="Заголовки полей 3 2" xfId="2054"/>
    <cellStyle name="Заголовки полей 3 2 2" xfId="2055"/>
    <cellStyle name="Заголовки полей 3 2 3" xfId="2056"/>
    <cellStyle name="Заголовки полей 3 2 3 2" xfId="2057"/>
    <cellStyle name="Заголовки полей 3 2 3 3" xfId="2058"/>
    <cellStyle name="Заголовки полей 3 2 4" xfId="2059"/>
    <cellStyle name="Заголовки полей 3 2 5" xfId="2060"/>
    <cellStyle name="Заголовки полей 3 2 6" xfId="2061"/>
    <cellStyle name="Заголовки полей 3 3" xfId="2062"/>
    <cellStyle name="Заголовки полей 3 3 2" xfId="2063"/>
    <cellStyle name="Заголовки полей 3 3 2 2" xfId="2064"/>
    <cellStyle name="Заголовки полей 3 3 3" xfId="2065"/>
    <cellStyle name="Заголовки полей 3 3 4" xfId="2066"/>
    <cellStyle name="Заголовки полей 3 4" xfId="2067"/>
    <cellStyle name="Заголовки полей 3 4 2" xfId="2068"/>
    <cellStyle name="Заголовки полей 3 4 3" xfId="2069"/>
    <cellStyle name="Заголовки полей 3 5" xfId="2070"/>
    <cellStyle name="Заголовки полей 3 6" xfId="2071"/>
    <cellStyle name="Заголовки полей 3 7" xfId="2072"/>
    <cellStyle name="Заголовки полей 30" xfId="2073"/>
    <cellStyle name="Заголовки полей 30 2" xfId="2074"/>
    <cellStyle name="Заголовки полей 31" xfId="2075"/>
    <cellStyle name="Заголовки полей 31 2" xfId="2076"/>
    <cellStyle name="Заголовки полей 32" xfId="2077"/>
    <cellStyle name="Заголовки полей 32 2" xfId="2078"/>
    <cellStyle name="Заголовки полей 33" xfId="2079"/>
    <cellStyle name="Заголовки полей 33 2" xfId="2080"/>
    <cellStyle name="Заголовки полей 34" xfId="2081"/>
    <cellStyle name="Заголовки полей 34 2" xfId="2082"/>
    <cellStyle name="Заголовки полей 35" xfId="2083"/>
    <cellStyle name="Заголовки полей 35 2" xfId="2084"/>
    <cellStyle name="Заголовки полей 36" xfId="2085"/>
    <cellStyle name="Заголовки полей 36 2" xfId="2086"/>
    <cellStyle name="Заголовки полей 37" xfId="2087"/>
    <cellStyle name="Заголовки полей 37 2" xfId="2088"/>
    <cellStyle name="Заголовки полей 38" xfId="2089"/>
    <cellStyle name="Заголовки полей 38 2" xfId="2090"/>
    <cellStyle name="Заголовки полей 39" xfId="2091"/>
    <cellStyle name="Заголовки полей 39 2" xfId="2092"/>
    <cellStyle name="Заголовки полей 4" xfId="2093"/>
    <cellStyle name="Заголовки полей 4 2" xfId="2094"/>
    <cellStyle name="Заголовки полей 4 2 2" xfId="2095"/>
    <cellStyle name="Заголовки полей 4 2 3" xfId="2096"/>
    <cellStyle name="Заголовки полей 4 2 3 2" xfId="2097"/>
    <cellStyle name="Заголовки полей 4 2 3 3" xfId="2098"/>
    <cellStyle name="Заголовки полей 4 2 4" xfId="2099"/>
    <cellStyle name="Заголовки полей 4 2 5" xfId="2100"/>
    <cellStyle name="Заголовки полей 4 2 6" xfId="2101"/>
    <cellStyle name="Заголовки полей 4 3" xfId="2102"/>
    <cellStyle name="Заголовки полей 4 3 2" xfId="2103"/>
    <cellStyle name="Заголовки полей 4 3 2 2" xfId="2104"/>
    <cellStyle name="Заголовки полей 4 3 3" xfId="2105"/>
    <cellStyle name="Заголовки полей 4 3 4" xfId="2106"/>
    <cellStyle name="Заголовки полей 4 4" xfId="2107"/>
    <cellStyle name="Заголовки полей 4 4 2" xfId="2108"/>
    <cellStyle name="Заголовки полей 4 4 3" xfId="2109"/>
    <cellStyle name="Заголовки полей 4 5" xfId="2110"/>
    <cellStyle name="Заголовки полей 4 6" xfId="2111"/>
    <cellStyle name="Заголовки полей 4 7" xfId="2112"/>
    <cellStyle name="Заголовки полей 40" xfId="2113"/>
    <cellStyle name="Заголовки полей 40 2" xfId="2114"/>
    <cellStyle name="Заголовки полей 41" xfId="2115"/>
    <cellStyle name="Заголовки полей 41 2" xfId="2116"/>
    <cellStyle name="Заголовки полей 42" xfId="2117"/>
    <cellStyle name="Заголовки полей 42 2" xfId="2118"/>
    <cellStyle name="Заголовки полей 43" xfId="2119"/>
    <cellStyle name="Заголовки полей 43 2" xfId="2120"/>
    <cellStyle name="Заголовки полей 44" xfId="2121"/>
    <cellStyle name="Заголовки полей 44 2" xfId="2122"/>
    <cellStyle name="Заголовки полей 45" xfId="2123"/>
    <cellStyle name="Заголовки полей 45 2" xfId="2124"/>
    <cellStyle name="Заголовки полей 46" xfId="2125"/>
    <cellStyle name="Заголовки полей 46 2" xfId="2126"/>
    <cellStyle name="Заголовки полей 47" xfId="2127"/>
    <cellStyle name="Заголовки полей 47 2" xfId="2128"/>
    <cellStyle name="Заголовки полей 48" xfId="2129"/>
    <cellStyle name="Заголовки полей 48 2" xfId="2130"/>
    <cellStyle name="Заголовки полей 49" xfId="2131"/>
    <cellStyle name="Заголовки полей 49 2" xfId="2132"/>
    <cellStyle name="Заголовки полей 5" xfId="2133"/>
    <cellStyle name="Заголовки полей 5 2" xfId="2134"/>
    <cellStyle name="Заголовки полей 5 2 2" xfId="2135"/>
    <cellStyle name="Заголовки полей 5 2 3" xfId="2136"/>
    <cellStyle name="Заголовки полей 5 2 3 2" xfId="2137"/>
    <cellStyle name="Заголовки полей 5 2 3 3" xfId="2138"/>
    <cellStyle name="Заголовки полей 5 2 4" xfId="2139"/>
    <cellStyle name="Заголовки полей 5 2 5" xfId="2140"/>
    <cellStyle name="Заголовки полей 5 2 6" xfId="2141"/>
    <cellStyle name="Заголовки полей 5 3" xfId="2142"/>
    <cellStyle name="Заголовки полей 5 3 2" xfId="2143"/>
    <cellStyle name="Заголовки полей 5 3 2 2" xfId="2144"/>
    <cellStyle name="Заголовки полей 5 3 3" xfId="2145"/>
    <cellStyle name="Заголовки полей 5 3 4" xfId="2146"/>
    <cellStyle name="Заголовки полей 5 4" xfId="2147"/>
    <cellStyle name="Заголовки полей 5 4 2" xfId="2148"/>
    <cellStyle name="Заголовки полей 5 4 3" xfId="2149"/>
    <cellStyle name="Заголовки полей 5 5" xfId="2150"/>
    <cellStyle name="Заголовки полей 5 6" xfId="2151"/>
    <cellStyle name="Заголовки полей 5 7" xfId="2152"/>
    <cellStyle name="Заголовки полей 50" xfId="2153"/>
    <cellStyle name="Заголовки полей 50 2" xfId="2154"/>
    <cellStyle name="Заголовки полей 51" xfId="2155"/>
    <cellStyle name="Заголовки полей 51 2" xfId="2156"/>
    <cellStyle name="Заголовки полей 52" xfId="2157"/>
    <cellStyle name="Заголовки полей 52 2" xfId="2158"/>
    <cellStyle name="Заголовки полей 53" xfId="2159"/>
    <cellStyle name="Заголовки полей 53 2" xfId="2160"/>
    <cellStyle name="Заголовки полей 54" xfId="2161"/>
    <cellStyle name="Заголовки полей 54 2" xfId="2162"/>
    <cellStyle name="Заголовки полей 55" xfId="2163"/>
    <cellStyle name="Заголовки полей 55 2" xfId="2164"/>
    <cellStyle name="Заголовки полей 56" xfId="2165"/>
    <cellStyle name="Заголовки полей 56 2" xfId="2166"/>
    <cellStyle name="Заголовки полей 57" xfId="2167"/>
    <cellStyle name="Заголовки полей 57 2" xfId="2168"/>
    <cellStyle name="Заголовки полей 58" xfId="2169"/>
    <cellStyle name="Заголовки полей 58 2" xfId="2170"/>
    <cellStyle name="Заголовки полей 59" xfId="2171"/>
    <cellStyle name="Заголовки полей 59 2" xfId="2172"/>
    <cellStyle name="Заголовки полей 6" xfId="2173"/>
    <cellStyle name="Заголовки полей 6 2" xfId="2174"/>
    <cellStyle name="Заголовки полей 6 2 2" xfId="2175"/>
    <cellStyle name="Заголовки полей 6 2 3" xfId="2176"/>
    <cellStyle name="Заголовки полей 6 2 3 2" xfId="2177"/>
    <cellStyle name="Заголовки полей 6 2 3 3" xfId="2178"/>
    <cellStyle name="Заголовки полей 6 2 4" xfId="2179"/>
    <cellStyle name="Заголовки полей 6 2 5" xfId="2180"/>
    <cellStyle name="Заголовки полей 6 2 6" xfId="2181"/>
    <cellStyle name="Заголовки полей 6 3" xfId="2182"/>
    <cellStyle name="Заголовки полей 6 3 2" xfId="2183"/>
    <cellStyle name="Заголовки полей 6 3 2 2" xfId="2184"/>
    <cellStyle name="Заголовки полей 6 3 3" xfId="2185"/>
    <cellStyle name="Заголовки полей 6 3 4" xfId="2186"/>
    <cellStyle name="Заголовки полей 6 4" xfId="2187"/>
    <cellStyle name="Заголовки полей 6 4 2" xfId="2188"/>
    <cellStyle name="Заголовки полей 6 4 3" xfId="2189"/>
    <cellStyle name="Заголовки полей 6 5" xfId="2190"/>
    <cellStyle name="Заголовки полей 6 6" xfId="2191"/>
    <cellStyle name="Заголовки полей 6 7" xfId="2192"/>
    <cellStyle name="Заголовки полей 60" xfId="2193"/>
    <cellStyle name="Заголовки полей 60 2" xfId="2194"/>
    <cellStyle name="Заголовки полей 61" xfId="2195"/>
    <cellStyle name="Заголовки полей 61 2" xfId="2196"/>
    <cellStyle name="Заголовки полей 62" xfId="2197"/>
    <cellStyle name="Заголовки полей 62 2" xfId="2198"/>
    <cellStyle name="Заголовки полей 63" xfId="2199"/>
    <cellStyle name="Заголовки полей 63 2" xfId="2200"/>
    <cellStyle name="Заголовки полей 64" xfId="2201"/>
    <cellStyle name="Заголовки полей 64 2" xfId="2202"/>
    <cellStyle name="Заголовки полей 65" xfId="2203"/>
    <cellStyle name="Заголовки полей 65 2" xfId="2204"/>
    <cellStyle name="Заголовки полей 66" xfId="2205"/>
    <cellStyle name="Заголовки полей 66 2" xfId="2206"/>
    <cellStyle name="Заголовки полей 67" xfId="2207"/>
    <cellStyle name="Заголовки полей 67 2" xfId="2208"/>
    <cellStyle name="Заголовки полей 68" xfId="2209"/>
    <cellStyle name="Заголовки полей 68 2" xfId="2210"/>
    <cellStyle name="Заголовки полей 69" xfId="2211"/>
    <cellStyle name="Заголовки полей 69 2" xfId="2212"/>
    <cellStyle name="Заголовки полей 7" xfId="2213"/>
    <cellStyle name="Заголовки полей 7 2" xfId="2214"/>
    <cellStyle name="Заголовки полей 7 2 2" xfId="2215"/>
    <cellStyle name="Заголовки полей 7 2 3" xfId="2216"/>
    <cellStyle name="Заголовки полей 7 2 3 2" xfId="2217"/>
    <cellStyle name="Заголовки полей 7 2 3 3" xfId="2218"/>
    <cellStyle name="Заголовки полей 7 2 4" xfId="2219"/>
    <cellStyle name="Заголовки полей 7 2 5" xfId="2220"/>
    <cellStyle name="Заголовки полей 7 2 6" xfId="2221"/>
    <cellStyle name="Заголовки полей 7 3" xfId="2222"/>
    <cellStyle name="Заголовки полей 7 3 2" xfId="2223"/>
    <cellStyle name="Заголовки полей 7 3 2 2" xfId="2224"/>
    <cellStyle name="Заголовки полей 7 3 3" xfId="2225"/>
    <cellStyle name="Заголовки полей 7 3 4" xfId="2226"/>
    <cellStyle name="Заголовки полей 7 4" xfId="2227"/>
    <cellStyle name="Заголовки полей 7 4 2" xfId="2228"/>
    <cellStyle name="Заголовки полей 7 4 3" xfId="2229"/>
    <cellStyle name="Заголовки полей 7 5" xfId="2230"/>
    <cellStyle name="Заголовки полей 7 6" xfId="2231"/>
    <cellStyle name="Заголовки полей 7 7" xfId="2232"/>
    <cellStyle name="Заголовки полей 70" xfId="2233"/>
    <cellStyle name="Заголовки полей 70 2" xfId="2234"/>
    <cellStyle name="Заголовки полей 71" xfId="2235"/>
    <cellStyle name="Заголовки полей 71 2" xfId="2236"/>
    <cellStyle name="Заголовки полей 72" xfId="2237"/>
    <cellStyle name="Заголовки полей 72 2" xfId="2238"/>
    <cellStyle name="Заголовки полей 73" xfId="2239"/>
    <cellStyle name="Заголовки полей 73 2" xfId="2240"/>
    <cellStyle name="Заголовки полей 74" xfId="2241"/>
    <cellStyle name="Заголовки полей 74 2" xfId="2242"/>
    <cellStyle name="Заголовки полей 75" xfId="2243"/>
    <cellStyle name="Заголовки полей 75 2" xfId="2244"/>
    <cellStyle name="Заголовки полей 76" xfId="2245"/>
    <cellStyle name="Заголовки полей 76 2" xfId="2246"/>
    <cellStyle name="Заголовки полей 77" xfId="2247"/>
    <cellStyle name="Заголовки полей 77 2" xfId="2248"/>
    <cellStyle name="Заголовки полей 78" xfId="2249"/>
    <cellStyle name="Заголовки полей 79" xfId="2250"/>
    <cellStyle name="Заголовки полей 8" xfId="2251"/>
    <cellStyle name="Заголовки полей 8 2" xfId="2252"/>
    <cellStyle name="Заголовки полей 8 2 2" xfId="2253"/>
    <cellStyle name="Заголовки полей 8 2 3" xfId="2254"/>
    <cellStyle name="Заголовки полей 8 2 3 2" xfId="2255"/>
    <cellStyle name="Заголовки полей 8 2 3 3" xfId="2256"/>
    <cellStyle name="Заголовки полей 8 2 4" xfId="2257"/>
    <cellStyle name="Заголовки полей 8 2 5" xfId="2258"/>
    <cellStyle name="Заголовки полей 8 2 6" xfId="2259"/>
    <cellStyle name="Заголовки полей 8 3" xfId="2260"/>
    <cellStyle name="Заголовки полей 8 3 2" xfId="2261"/>
    <cellStyle name="Заголовки полей 8 3 2 2" xfId="2262"/>
    <cellStyle name="Заголовки полей 8 3 3" xfId="2263"/>
    <cellStyle name="Заголовки полей 8 3 4" xfId="2264"/>
    <cellStyle name="Заголовки полей 8 4" xfId="2265"/>
    <cellStyle name="Заголовки полей 8 4 2" xfId="2266"/>
    <cellStyle name="Заголовки полей 8 4 3" xfId="2267"/>
    <cellStyle name="Заголовки полей 8 5" xfId="2268"/>
    <cellStyle name="Заголовки полей 8 6" xfId="2269"/>
    <cellStyle name="Заголовки полей 8 7" xfId="2270"/>
    <cellStyle name="Заголовки полей 80" xfId="2271"/>
    <cellStyle name="Заголовки полей 81" xfId="2272"/>
    <cellStyle name="Заголовки полей 82" xfId="2273"/>
    <cellStyle name="Заголовки полей 83" xfId="2274"/>
    <cellStyle name="Заголовки полей 84" xfId="2275"/>
    <cellStyle name="Заголовки полей 85" xfId="2276"/>
    <cellStyle name="Заголовки полей 86" xfId="2277"/>
    <cellStyle name="Заголовки полей 87" xfId="2278"/>
    <cellStyle name="Заголовки полей 88" xfId="2279"/>
    <cellStyle name="Заголовки полей 89" xfId="2280"/>
    <cellStyle name="Заголовки полей 9" xfId="2281"/>
    <cellStyle name="Заголовки полей 9 2" xfId="2282"/>
    <cellStyle name="Заголовки полей 9 2 2" xfId="2283"/>
    <cellStyle name="Заголовки полей 9 2 3" xfId="2284"/>
    <cellStyle name="Заголовки полей 9 2 3 2" xfId="2285"/>
    <cellStyle name="Заголовки полей 9 2 4" xfId="2286"/>
    <cellStyle name="Заголовки полей 9 3" xfId="2287"/>
    <cellStyle name="Заголовки полей 9 3 2" xfId="2288"/>
    <cellStyle name="Заголовки полей 9 3 2 2" xfId="2289"/>
    <cellStyle name="Заголовки полей 9 3 3" xfId="2290"/>
    <cellStyle name="Заголовки полей 9 3 4" xfId="2291"/>
    <cellStyle name="Заголовки полей 9 4" xfId="2292"/>
    <cellStyle name="Заголовки полей 9 4 2" xfId="2293"/>
    <cellStyle name="Заголовки полей 9 5" xfId="2294"/>
    <cellStyle name="Заголовки полей 9 6" xfId="2295"/>
    <cellStyle name="Заголовки полей 90" xfId="2296"/>
    <cellStyle name="Заголовки полей 91" xfId="2297"/>
    <cellStyle name="Заголовки полей 92" xfId="2298"/>
    <cellStyle name="Заголовки полей 93" xfId="2299"/>
    <cellStyle name="Заголовки полей 94" xfId="2300"/>
    <cellStyle name="Заголовки полей 95" xfId="2301"/>
    <cellStyle name="Заголовки полей 96" xfId="2302"/>
    <cellStyle name="Заголовки полей 97" xfId="2303"/>
    <cellStyle name="Заголовки полей 98" xfId="2304"/>
    <cellStyle name="Заголовки полей 99" xfId="2305"/>
    <cellStyle name="Заголовок 1 2" xfId="2306"/>
    <cellStyle name="Заголовок 1 2 2" xfId="2307"/>
    <cellStyle name="Заголовок 1 2 3" xfId="2308"/>
    <cellStyle name="Заголовок 1 3" xfId="2309"/>
    <cellStyle name="Заголовок 1 3 2" xfId="2310"/>
    <cellStyle name="Заголовок 1 3 3" xfId="2311"/>
    <cellStyle name="Заголовок 1 4" xfId="2312"/>
    <cellStyle name="Заголовок 1 4 2" xfId="2313"/>
    <cellStyle name="Заголовок 1 4 3" xfId="2314"/>
    <cellStyle name="Заголовок 1 5" xfId="2315"/>
    <cellStyle name="Заголовок 1 6" xfId="2316"/>
    <cellStyle name="Заголовок 2 2" xfId="2317"/>
    <cellStyle name="Заголовок 2 2 2" xfId="2318"/>
    <cellStyle name="Заголовок 2 2 3" xfId="2319"/>
    <cellStyle name="Заголовок 2 3" xfId="2320"/>
    <cellStyle name="Заголовок 2 3 2" xfId="2321"/>
    <cellStyle name="Заголовок 2 3 3" xfId="2322"/>
    <cellStyle name="Заголовок 2 4" xfId="2323"/>
    <cellStyle name="Заголовок 2 4 2" xfId="2324"/>
    <cellStyle name="Заголовок 2 4 3" xfId="2325"/>
    <cellStyle name="Заголовок 2 5" xfId="2326"/>
    <cellStyle name="Заголовок 2 6" xfId="2327"/>
    <cellStyle name="Заголовок 3 2" xfId="2328"/>
    <cellStyle name="Заголовок 3 2 2" xfId="2329"/>
    <cellStyle name="Заголовок 3 2 3" xfId="2330"/>
    <cellStyle name="Заголовок 3 3" xfId="2331"/>
    <cellStyle name="Заголовок 3 3 2" xfId="2332"/>
    <cellStyle name="Заголовок 3 3 3" xfId="2333"/>
    <cellStyle name="Заголовок 3 4" xfId="2334"/>
    <cellStyle name="Заголовок 3 4 2" xfId="2335"/>
    <cellStyle name="Заголовок 3 4 3" xfId="2336"/>
    <cellStyle name="Заголовок 3 5" xfId="2337"/>
    <cellStyle name="Заголовок 3 6" xfId="2338"/>
    <cellStyle name="Заголовок 4 2" xfId="2339"/>
    <cellStyle name="Заголовок 4 2 2" xfId="2340"/>
    <cellStyle name="Заголовок 4 2 3" xfId="2341"/>
    <cellStyle name="Заголовок 4 3" xfId="2342"/>
    <cellStyle name="Заголовок 4 3 2" xfId="2343"/>
    <cellStyle name="Заголовок 4 3 3" xfId="2344"/>
    <cellStyle name="Заголовок 4 4" xfId="2345"/>
    <cellStyle name="Заголовок 4 4 2" xfId="2346"/>
    <cellStyle name="Заголовок 4 4 3" xfId="2347"/>
    <cellStyle name="Заголовок 4 5" xfId="2348"/>
    <cellStyle name="Заголовок 4 6" xfId="2349"/>
    <cellStyle name="Заголовок меры" xfId="5"/>
    <cellStyle name="Заголовок меры 10" xfId="2350"/>
    <cellStyle name="Заголовок меры 10 2" xfId="2351"/>
    <cellStyle name="Заголовок меры 10 2 2" xfId="2352"/>
    <cellStyle name="Заголовок меры 10 2 3" xfId="2353"/>
    <cellStyle name="Заголовок меры 10 2 3 2" xfId="2354"/>
    <cellStyle name="Заголовок меры 10 2 4" xfId="2355"/>
    <cellStyle name="Заголовок меры 10 3" xfId="2356"/>
    <cellStyle name="Заголовок меры 10 3 2" xfId="2357"/>
    <cellStyle name="Заголовок меры 10 3 2 2" xfId="2358"/>
    <cellStyle name="Заголовок меры 10 3 3" xfId="2359"/>
    <cellStyle name="Заголовок меры 10 3 4" xfId="2360"/>
    <cellStyle name="Заголовок меры 10 4" xfId="2361"/>
    <cellStyle name="Заголовок меры 10 4 2" xfId="2362"/>
    <cellStyle name="Заголовок меры 10 5" xfId="2363"/>
    <cellStyle name="Заголовок меры 10 6" xfId="2364"/>
    <cellStyle name="Заголовок меры 11" xfId="2365"/>
    <cellStyle name="Заголовок меры 11 2" xfId="2366"/>
    <cellStyle name="Заголовок меры 11 2 2" xfId="2367"/>
    <cellStyle name="Заголовок меры 11 2 3" xfId="2368"/>
    <cellStyle name="Заголовок меры 11 2 3 2" xfId="2369"/>
    <cellStyle name="Заголовок меры 11 2 4" xfId="2370"/>
    <cellStyle name="Заголовок меры 11 3" xfId="2371"/>
    <cellStyle name="Заголовок меры 11 3 2" xfId="2372"/>
    <cellStyle name="Заголовок меры 11 3 2 2" xfId="2373"/>
    <cellStyle name="Заголовок меры 11 3 3" xfId="2374"/>
    <cellStyle name="Заголовок меры 11 3 4" xfId="2375"/>
    <cellStyle name="Заголовок меры 11 4" xfId="2376"/>
    <cellStyle name="Заголовок меры 11 4 2" xfId="2377"/>
    <cellStyle name="Заголовок меры 11 5" xfId="2378"/>
    <cellStyle name="Заголовок меры 11 6" xfId="2379"/>
    <cellStyle name="Заголовок меры 12" xfId="2380"/>
    <cellStyle name="Заголовок меры 12 2" xfId="2381"/>
    <cellStyle name="Заголовок меры 12 2 2" xfId="2382"/>
    <cellStyle name="Заголовок меры 12 2 3" xfId="2383"/>
    <cellStyle name="Заголовок меры 12 2 3 2" xfId="2384"/>
    <cellStyle name="Заголовок меры 12 2 4" xfId="2385"/>
    <cellStyle name="Заголовок меры 12 3" xfId="2386"/>
    <cellStyle name="Заголовок меры 12 3 2" xfId="2387"/>
    <cellStyle name="Заголовок меры 12 3 2 2" xfId="2388"/>
    <cellStyle name="Заголовок меры 12 3 3" xfId="2389"/>
    <cellStyle name="Заголовок меры 12 3 4" xfId="2390"/>
    <cellStyle name="Заголовок меры 12 4" xfId="2391"/>
    <cellStyle name="Заголовок меры 12 4 2" xfId="2392"/>
    <cellStyle name="Заголовок меры 12 5" xfId="2393"/>
    <cellStyle name="Заголовок меры 12 6" xfId="2394"/>
    <cellStyle name="Заголовок меры 13" xfId="2395"/>
    <cellStyle name="Заголовок меры 13 2" xfId="2396"/>
    <cellStyle name="Заголовок меры 13 3" xfId="2397"/>
    <cellStyle name="Заголовок меры 13 3 2" xfId="2398"/>
    <cellStyle name="Заголовок меры 13 3 2 2" xfId="2399"/>
    <cellStyle name="Заголовок меры 13 3 3" xfId="2400"/>
    <cellStyle name="Заголовок меры 13 3 4" xfId="2401"/>
    <cellStyle name="Заголовок меры 13 4" xfId="2402"/>
    <cellStyle name="Заголовок меры 13 4 2" xfId="2403"/>
    <cellStyle name="Заголовок меры 13 5" xfId="2404"/>
    <cellStyle name="Заголовок меры 13 6" xfId="2405"/>
    <cellStyle name="Заголовок меры 14" xfId="2406"/>
    <cellStyle name="Заголовок меры 14 2" xfId="2407"/>
    <cellStyle name="Заголовок меры 14 3" xfId="2408"/>
    <cellStyle name="Заголовок меры 14 3 2" xfId="2409"/>
    <cellStyle name="Заголовок меры 14 3 2 2" xfId="2410"/>
    <cellStyle name="Заголовок меры 14 3 3" xfId="2411"/>
    <cellStyle name="Заголовок меры 14 3 4" xfId="2412"/>
    <cellStyle name="Заголовок меры 14 4" xfId="2413"/>
    <cellStyle name="Заголовок меры 14 4 2" xfId="2414"/>
    <cellStyle name="Заголовок меры 14 5" xfId="2415"/>
    <cellStyle name="Заголовок меры 14 6" xfId="2416"/>
    <cellStyle name="Заголовок меры 15" xfId="2417"/>
    <cellStyle name="Заголовок меры 15 10" xfId="2418"/>
    <cellStyle name="Заголовок меры 15 10 2" xfId="2419"/>
    <cellStyle name="Заголовок меры 15 10 2 2" xfId="2420"/>
    <cellStyle name="Заголовок меры 15 10 3" xfId="2421"/>
    <cellStyle name="Заголовок меры 15 10 4" xfId="2422"/>
    <cellStyle name="Заголовок меры 15 11" xfId="2423"/>
    <cellStyle name="Заголовок меры 15 11 2" xfId="2424"/>
    <cellStyle name="Заголовок меры 15 12" xfId="2425"/>
    <cellStyle name="Заголовок меры 15 13" xfId="2426"/>
    <cellStyle name="Заголовок меры 15 2" xfId="2427"/>
    <cellStyle name="Заголовок меры 15 2 2" xfId="2428"/>
    <cellStyle name="Заголовок меры 15 2 2 2" xfId="2429"/>
    <cellStyle name="Заголовок меры 15 2 3" xfId="2430"/>
    <cellStyle name="Заголовок меры 15 2 3 2" xfId="2431"/>
    <cellStyle name="Заголовок меры 15 2 4" xfId="2432"/>
    <cellStyle name="Заголовок меры 15 3" xfId="2433"/>
    <cellStyle name="Заголовок меры 15 3 2" xfId="2434"/>
    <cellStyle name="Заголовок меры 15 3 2 2" xfId="2435"/>
    <cellStyle name="Заголовок меры 15 3 3" xfId="2436"/>
    <cellStyle name="Заголовок меры 15 3 3 2" xfId="2437"/>
    <cellStyle name="Заголовок меры 15 3 4" xfId="2438"/>
    <cellStyle name="Заголовок меры 15 4" xfId="2439"/>
    <cellStyle name="Заголовок меры 15 4 2" xfId="2440"/>
    <cellStyle name="Заголовок меры 15 4 2 2" xfId="2441"/>
    <cellStyle name="Заголовок меры 15 4 3" xfId="2442"/>
    <cellStyle name="Заголовок меры 15 4 3 2" xfId="2443"/>
    <cellStyle name="Заголовок меры 15 4 4" xfId="2444"/>
    <cellStyle name="Заголовок меры 15 5" xfId="2445"/>
    <cellStyle name="Заголовок меры 15 5 2" xfId="2446"/>
    <cellStyle name="Заголовок меры 15 5 2 2" xfId="2447"/>
    <cellStyle name="Заголовок меры 15 5 3" xfId="2448"/>
    <cellStyle name="Заголовок меры 15 5 3 2" xfId="2449"/>
    <cellStyle name="Заголовок меры 15 5 4" xfId="2450"/>
    <cellStyle name="Заголовок меры 15 6" xfId="2451"/>
    <cellStyle name="Заголовок меры 15 6 2" xfId="2452"/>
    <cellStyle name="Заголовок меры 15 6 2 2" xfId="2453"/>
    <cellStyle name="Заголовок меры 15 6 3" xfId="2454"/>
    <cellStyle name="Заголовок меры 15 6 3 2" xfId="2455"/>
    <cellStyle name="Заголовок меры 15 6 4" xfId="2456"/>
    <cellStyle name="Заголовок меры 15 7" xfId="2457"/>
    <cellStyle name="Заголовок меры 15 7 2" xfId="2458"/>
    <cellStyle name="Заголовок меры 15 7 2 2" xfId="2459"/>
    <cellStyle name="Заголовок меры 15 7 3" xfId="2460"/>
    <cellStyle name="Заголовок меры 15 7 3 2" xfId="2461"/>
    <cellStyle name="Заголовок меры 15 7 4" xfId="2462"/>
    <cellStyle name="Заголовок меры 15 8" xfId="2463"/>
    <cellStyle name="Заголовок меры 15 8 2" xfId="2464"/>
    <cellStyle name="Заголовок меры 15 8 2 2" xfId="2465"/>
    <cellStyle name="Заголовок меры 15 8 3" xfId="2466"/>
    <cellStyle name="Заголовок меры 15 8 3 2" xfId="2467"/>
    <cellStyle name="Заголовок меры 15 8 4" xfId="2468"/>
    <cellStyle name="Заголовок меры 15 9" xfId="2469"/>
    <cellStyle name="Заголовок меры 15_10470_35589_Расчет показателей КФМ" xfId="2470"/>
    <cellStyle name="Заголовок меры 16" xfId="2471"/>
    <cellStyle name="Заголовок меры 16 2" xfId="2472"/>
    <cellStyle name="Заголовок меры 16 3" xfId="2473"/>
    <cellStyle name="Заголовок меры 16 3 2" xfId="2474"/>
    <cellStyle name="Заголовок меры 16 3 2 2" xfId="2475"/>
    <cellStyle name="Заголовок меры 16 3 3" xfId="2476"/>
    <cellStyle name="Заголовок меры 16 3 4" xfId="2477"/>
    <cellStyle name="Заголовок меры 16 4" xfId="2478"/>
    <cellStyle name="Заголовок меры 16 4 2" xfId="2479"/>
    <cellStyle name="Заголовок меры 16 5" xfId="2480"/>
    <cellStyle name="Заголовок меры 16 6" xfId="2481"/>
    <cellStyle name="Заголовок меры 17" xfId="2482"/>
    <cellStyle name="Заголовок меры 17 2" xfId="2483"/>
    <cellStyle name="Заголовок меры 17 3" xfId="2484"/>
    <cellStyle name="Заголовок меры 17 3 2" xfId="2485"/>
    <cellStyle name="Заголовок меры 17 3 2 2" xfId="2486"/>
    <cellStyle name="Заголовок меры 17 3 3" xfId="2487"/>
    <cellStyle name="Заголовок меры 17 3 4" xfId="2488"/>
    <cellStyle name="Заголовок меры 17 4" xfId="2489"/>
    <cellStyle name="Заголовок меры 17 4 2" xfId="2490"/>
    <cellStyle name="Заголовок меры 17 5" xfId="2491"/>
    <cellStyle name="Заголовок меры 17 6" xfId="2492"/>
    <cellStyle name="Заголовок меры 18" xfId="2493"/>
    <cellStyle name="Заголовок меры 18 2" xfId="2494"/>
    <cellStyle name="Заголовок меры 18 3" xfId="2495"/>
    <cellStyle name="Заголовок меры 18 3 2" xfId="2496"/>
    <cellStyle name="Заголовок меры 18 3 2 2" xfId="2497"/>
    <cellStyle name="Заголовок меры 18 3 3" xfId="2498"/>
    <cellStyle name="Заголовок меры 18 3 4" xfId="2499"/>
    <cellStyle name="Заголовок меры 18 4" xfId="2500"/>
    <cellStyle name="Заголовок меры 18 4 2" xfId="2501"/>
    <cellStyle name="Заголовок меры 18 5" xfId="2502"/>
    <cellStyle name="Заголовок меры 18 6" xfId="2503"/>
    <cellStyle name="Заголовок меры 19" xfId="2504"/>
    <cellStyle name="Заголовок меры 19 2" xfId="2505"/>
    <cellStyle name="Заголовок меры 19 3" xfId="2506"/>
    <cellStyle name="Заголовок меры 19 3 2" xfId="2507"/>
    <cellStyle name="Заголовок меры 19 3 2 2" xfId="2508"/>
    <cellStyle name="Заголовок меры 19 3 3" xfId="2509"/>
    <cellStyle name="Заголовок меры 19 3 4" xfId="2510"/>
    <cellStyle name="Заголовок меры 19 4" xfId="2511"/>
    <cellStyle name="Заголовок меры 19 4 2" xfId="2512"/>
    <cellStyle name="Заголовок меры 19 5" xfId="2513"/>
    <cellStyle name="Заголовок меры 19 6" xfId="2514"/>
    <cellStyle name="Заголовок меры 2" xfId="27"/>
    <cellStyle name="Заголовок меры 2 10" xfId="2515"/>
    <cellStyle name="Заголовок меры 2 10 2" xfId="2516"/>
    <cellStyle name="Заголовок меры 2 10 2 2" xfId="2517"/>
    <cellStyle name="Заголовок меры 2 10 3" xfId="2518"/>
    <cellStyle name="Заголовок меры 2 10 4" xfId="2519"/>
    <cellStyle name="Заголовок меры 2 11" xfId="2520"/>
    <cellStyle name="Заголовок меры 2 11 2" xfId="2521"/>
    <cellStyle name="Заголовок меры 2 11 3" xfId="2522"/>
    <cellStyle name="Заголовок меры 2 12" xfId="2523"/>
    <cellStyle name="Заголовок меры 2 13" xfId="2524"/>
    <cellStyle name="Заголовок меры 2 14" xfId="2525"/>
    <cellStyle name="Заголовок меры 2 2" xfId="2526"/>
    <cellStyle name="Заголовок меры 2 2 10" xfId="2527"/>
    <cellStyle name="Заголовок меры 2 2 10 2" xfId="2528"/>
    <cellStyle name="Заголовок меры 2 2 11" xfId="2529"/>
    <cellStyle name="Заголовок меры 2 2 2" xfId="2530"/>
    <cellStyle name="Заголовок меры 2 2 2 2" xfId="2531"/>
    <cellStyle name="Заголовок меры 2 2 2 3" xfId="2532"/>
    <cellStyle name="Заголовок меры 2 2 2 3 2" xfId="2533"/>
    <cellStyle name="Заголовок меры 2 2 2 3 3" xfId="2534"/>
    <cellStyle name="Заголовок меры 2 2 2 4" xfId="2535"/>
    <cellStyle name="Заголовок меры 2 2 2 5" xfId="2536"/>
    <cellStyle name="Заголовок меры 2 2 2 6" xfId="2537"/>
    <cellStyle name="Заголовок меры 2 2 3" xfId="2538"/>
    <cellStyle name="Заголовок меры 2 2 3 2" xfId="2539"/>
    <cellStyle name="Заголовок меры 2 2 3 3" xfId="2540"/>
    <cellStyle name="Заголовок меры 2 2 3 3 2" xfId="2541"/>
    <cellStyle name="Заголовок меры 2 2 3 3 3" xfId="2542"/>
    <cellStyle name="Заголовок меры 2 2 3 4" xfId="2543"/>
    <cellStyle name="Заголовок меры 2 2 3 5" xfId="2544"/>
    <cellStyle name="Заголовок меры 2 2 3 6" xfId="2545"/>
    <cellStyle name="Заголовок меры 2 2 4" xfId="2546"/>
    <cellStyle name="Заголовок меры 2 2 4 2" xfId="2547"/>
    <cellStyle name="Заголовок меры 2 2 4 3" xfId="2548"/>
    <cellStyle name="Заголовок меры 2 2 4 3 2" xfId="2549"/>
    <cellStyle name="Заголовок меры 2 2 4 3 3" xfId="2550"/>
    <cellStyle name="Заголовок меры 2 2 4 4" xfId="2551"/>
    <cellStyle name="Заголовок меры 2 2 4 5" xfId="2552"/>
    <cellStyle name="Заголовок меры 2 2 4 6" xfId="2553"/>
    <cellStyle name="Заголовок меры 2 2 5" xfId="2554"/>
    <cellStyle name="Заголовок меры 2 2 5 2" xfId="2555"/>
    <cellStyle name="Заголовок меры 2 2 5 3" xfId="2556"/>
    <cellStyle name="Заголовок меры 2 2 5 3 2" xfId="2557"/>
    <cellStyle name="Заголовок меры 2 2 5 3 3" xfId="2558"/>
    <cellStyle name="Заголовок меры 2 2 5 4" xfId="2559"/>
    <cellStyle name="Заголовок меры 2 2 5 5" xfId="2560"/>
    <cellStyle name="Заголовок меры 2 2 5 6" xfId="2561"/>
    <cellStyle name="Заголовок меры 2 2 6" xfId="2562"/>
    <cellStyle name="Заголовок меры 2 2 6 2" xfId="2563"/>
    <cellStyle name="Заголовок меры 2 2 6 3" xfId="2564"/>
    <cellStyle name="Заголовок меры 2 2 6 3 2" xfId="2565"/>
    <cellStyle name="Заголовок меры 2 2 6 3 3" xfId="2566"/>
    <cellStyle name="Заголовок меры 2 2 6 4" xfId="2567"/>
    <cellStyle name="Заголовок меры 2 2 6 5" xfId="2568"/>
    <cellStyle name="Заголовок меры 2 2 6 6" xfId="2569"/>
    <cellStyle name="Заголовок меры 2 2 7" xfId="2570"/>
    <cellStyle name="Заголовок меры 2 2 7 2" xfId="2571"/>
    <cellStyle name="Заголовок меры 2 2 7 3" xfId="2572"/>
    <cellStyle name="Заголовок меры 2 2 7 3 2" xfId="2573"/>
    <cellStyle name="Заголовок меры 2 2 7 3 3" xfId="2574"/>
    <cellStyle name="Заголовок меры 2 2 7 4" xfId="2575"/>
    <cellStyle name="Заголовок меры 2 2 7 5" xfId="2576"/>
    <cellStyle name="Заголовок меры 2 2 7 6" xfId="2577"/>
    <cellStyle name="Заголовок меры 2 2 8" xfId="2578"/>
    <cellStyle name="Заголовок меры 2 2 8 2" xfId="2579"/>
    <cellStyle name="Заголовок меры 2 2 8 3" xfId="2580"/>
    <cellStyle name="Заголовок меры 2 2 8 3 2" xfId="2581"/>
    <cellStyle name="Заголовок меры 2 2 8 3 3" xfId="2582"/>
    <cellStyle name="Заголовок меры 2 2 8 4" xfId="2583"/>
    <cellStyle name="Заголовок меры 2 2 8 5" xfId="2584"/>
    <cellStyle name="Заголовок меры 2 2 8 6" xfId="2585"/>
    <cellStyle name="Заголовок меры 2 2 9" xfId="2586"/>
    <cellStyle name="Заголовок меры 2 2 9 2" xfId="2587"/>
    <cellStyle name="Заголовок меры 2 2 9 2 2" xfId="2588"/>
    <cellStyle name="Заголовок меры 2 2 9 3" xfId="2589"/>
    <cellStyle name="Заголовок меры 2 2 9 4" xfId="2590"/>
    <cellStyle name="Заголовок меры 2 2_10470_35589_Расчет показателей КФМ" xfId="2591"/>
    <cellStyle name="Заголовок меры 2 3" xfId="2592"/>
    <cellStyle name="Заголовок меры 2 3 2" xfId="2593"/>
    <cellStyle name="Заголовок меры 2 3 3" xfId="2594"/>
    <cellStyle name="Заголовок меры 2 3 3 2" xfId="2595"/>
    <cellStyle name="Заголовок меры 2 3 3 3" xfId="2596"/>
    <cellStyle name="Заголовок меры 2 3 4" xfId="2597"/>
    <cellStyle name="Заголовок меры 2 3 5" xfId="2598"/>
    <cellStyle name="Заголовок меры 2 3 6" xfId="2599"/>
    <cellStyle name="Заголовок меры 2 4" xfId="2600"/>
    <cellStyle name="Заголовок меры 2 4 2" xfId="2601"/>
    <cellStyle name="Заголовок меры 2 4 2 2" xfId="2602"/>
    <cellStyle name="Заголовок меры 2 4 3" xfId="2603"/>
    <cellStyle name="Заголовок меры 2 4 3 2" xfId="2604"/>
    <cellStyle name="Заголовок меры 2 4 4" xfId="2605"/>
    <cellStyle name="Заголовок меры 2 5" xfId="2606"/>
    <cellStyle name="Заголовок меры 2 5 2" xfId="2607"/>
    <cellStyle name="Заголовок меры 2 5 2 2" xfId="2608"/>
    <cellStyle name="Заголовок меры 2 5 3" xfId="2609"/>
    <cellStyle name="Заголовок меры 2 5 3 2" xfId="2610"/>
    <cellStyle name="Заголовок меры 2 5 4" xfId="2611"/>
    <cellStyle name="Заголовок меры 2 6" xfId="2612"/>
    <cellStyle name="Заголовок меры 2 6 2" xfId="2613"/>
    <cellStyle name="Заголовок меры 2 6 2 2" xfId="2614"/>
    <cellStyle name="Заголовок меры 2 6 3" xfId="2615"/>
    <cellStyle name="Заголовок меры 2 6 3 2" xfId="2616"/>
    <cellStyle name="Заголовок меры 2 6 4" xfId="2617"/>
    <cellStyle name="Заголовок меры 2 7" xfId="2618"/>
    <cellStyle name="Заголовок меры 2 7 2" xfId="2619"/>
    <cellStyle name="Заголовок меры 2 7 2 2" xfId="2620"/>
    <cellStyle name="Заголовок меры 2 7 3" xfId="2621"/>
    <cellStyle name="Заголовок меры 2 7 3 2" xfId="2622"/>
    <cellStyle name="Заголовок меры 2 7 4" xfId="2623"/>
    <cellStyle name="Заголовок меры 2 8" xfId="2624"/>
    <cellStyle name="Заголовок меры 2 8 2" xfId="2625"/>
    <cellStyle name="Заголовок меры 2 8 2 2" xfId="2626"/>
    <cellStyle name="Заголовок меры 2 8 3" xfId="2627"/>
    <cellStyle name="Заголовок меры 2 8 3 2" xfId="2628"/>
    <cellStyle name="Заголовок меры 2 8 4" xfId="2629"/>
    <cellStyle name="Заголовок меры 2 9" xfId="2630"/>
    <cellStyle name="Заголовок меры 2 9 2" xfId="2631"/>
    <cellStyle name="Заголовок меры 2 9 2 2" xfId="2632"/>
    <cellStyle name="Заголовок меры 2 9 3" xfId="2633"/>
    <cellStyle name="Заголовок меры 2 9 3 2" xfId="2634"/>
    <cellStyle name="Заголовок меры 2 9 4" xfId="2635"/>
    <cellStyle name="Заголовок меры 2_10470_35589_Расчет показателей КФМ" xfId="2636"/>
    <cellStyle name="Заголовок меры 20" xfId="2637"/>
    <cellStyle name="Заголовок меры 20 2" xfId="2638"/>
    <cellStyle name="Заголовок меры 20 3" xfId="2639"/>
    <cellStyle name="Заголовок меры 20 3 2" xfId="2640"/>
    <cellStyle name="Заголовок меры 20 3 2 2" xfId="2641"/>
    <cellStyle name="Заголовок меры 20 3 3" xfId="2642"/>
    <cellStyle name="Заголовок меры 20 3 4" xfId="2643"/>
    <cellStyle name="Заголовок меры 20 4" xfId="2644"/>
    <cellStyle name="Заголовок меры 20 4 2" xfId="2645"/>
    <cellStyle name="Заголовок меры 20 5" xfId="2646"/>
    <cellStyle name="Заголовок меры 20 6" xfId="2647"/>
    <cellStyle name="Заголовок меры 21" xfId="2648"/>
    <cellStyle name="Заголовок меры 21 2" xfId="2649"/>
    <cellStyle name="Заголовок меры 21 3" xfId="2650"/>
    <cellStyle name="Заголовок меры 21 3 2" xfId="2651"/>
    <cellStyle name="Заголовок меры 21 3 2 2" xfId="2652"/>
    <cellStyle name="Заголовок меры 21 3 3" xfId="2653"/>
    <cellStyle name="Заголовок меры 21 3 4" xfId="2654"/>
    <cellStyle name="Заголовок меры 21 4" xfId="2655"/>
    <cellStyle name="Заголовок меры 21 4 2" xfId="2656"/>
    <cellStyle name="Заголовок меры 21 5" xfId="2657"/>
    <cellStyle name="Заголовок меры 21 6" xfId="2658"/>
    <cellStyle name="Заголовок меры 22" xfId="2659"/>
    <cellStyle name="Заголовок меры 22 2" xfId="2660"/>
    <cellStyle name="Заголовок меры 23" xfId="2661"/>
    <cellStyle name="Заголовок меры 23 2" xfId="2662"/>
    <cellStyle name="Заголовок меры 3" xfId="2663"/>
    <cellStyle name="Заголовок меры 3 2" xfId="2664"/>
    <cellStyle name="Заголовок меры 3 2 2" xfId="2665"/>
    <cellStyle name="Заголовок меры 3 2 3" xfId="2666"/>
    <cellStyle name="Заголовок меры 3 2 3 2" xfId="2667"/>
    <cellStyle name="Заголовок меры 3 2 3 3" xfId="2668"/>
    <cellStyle name="Заголовок меры 3 2 4" xfId="2669"/>
    <cellStyle name="Заголовок меры 3 2 5" xfId="2670"/>
    <cellStyle name="Заголовок меры 3 2 6" xfId="2671"/>
    <cellStyle name="Заголовок меры 3 3" xfId="2672"/>
    <cellStyle name="Заголовок меры 3 3 2" xfId="2673"/>
    <cellStyle name="Заголовок меры 3 3 2 2" xfId="2674"/>
    <cellStyle name="Заголовок меры 3 3 3" xfId="2675"/>
    <cellStyle name="Заголовок меры 3 3 4" xfId="2676"/>
    <cellStyle name="Заголовок меры 3 4" xfId="2677"/>
    <cellStyle name="Заголовок меры 3 4 2" xfId="2678"/>
    <cellStyle name="Заголовок меры 3 4 3" xfId="2679"/>
    <cellStyle name="Заголовок меры 3 5" xfId="2680"/>
    <cellStyle name="Заголовок меры 3 6" xfId="2681"/>
    <cellStyle name="Заголовок меры 3 7" xfId="2682"/>
    <cellStyle name="Заголовок меры 4" xfId="2683"/>
    <cellStyle name="Заголовок меры 4 2" xfId="2684"/>
    <cellStyle name="Заголовок меры 4 2 2" xfId="2685"/>
    <cellStyle name="Заголовок меры 4 2 3" xfId="2686"/>
    <cellStyle name="Заголовок меры 4 2 3 2" xfId="2687"/>
    <cellStyle name="Заголовок меры 4 2 3 3" xfId="2688"/>
    <cellStyle name="Заголовок меры 4 2 4" xfId="2689"/>
    <cellStyle name="Заголовок меры 4 2 5" xfId="2690"/>
    <cellStyle name="Заголовок меры 4 2 6" xfId="2691"/>
    <cellStyle name="Заголовок меры 4 3" xfId="2692"/>
    <cellStyle name="Заголовок меры 4 3 2" xfId="2693"/>
    <cellStyle name="Заголовок меры 4 3 2 2" xfId="2694"/>
    <cellStyle name="Заголовок меры 4 3 3" xfId="2695"/>
    <cellStyle name="Заголовок меры 4 3 4" xfId="2696"/>
    <cellStyle name="Заголовок меры 4 4" xfId="2697"/>
    <cellStyle name="Заголовок меры 4 4 2" xfId="2698"/>
    <cellStyle name="Заголовок меры 4 4 3" xfId="2699"/>
    <cellStyle name="Заголовок меры 4 5" xfId="2700"/>
    <cellStyle name="Заголовок меры 4 6" xfId="2701"/>
    <cellStyle name="Заголовок меры 4 7" xfId="2702"/>
    <cellStyle name="Заголовок меры 5" xfId="2703"/>
    <cellStyle name="Заголовок меры 5 2" xfId="2704"/>
    <cellStyle name="Заголовок меры 5 2 2" xfId="2705"/>
    <cellStyle name="Заголовок меры 5 2 3" xfId="2706"/>
    <cellStyle name="Заголовок меры 5 2 3 2" xfId="2707"/>
    <cellStyle name="Заголовок меры 5 2 3 3" xfId="2708"/>
    <cellStyle name="Заголовок меры 5 2 4" xfId="2709"/>
    <cellStyle name="Заголовок меры 5 2 5" xfId="2710"/>
    <cellStyle name="Заголовок меры 5 2 6" xfId="2711"/>
    <cellStyle name="Заголовок меры 5 3" xfId="2712"/>
    <cellStyle name="Заголовок меры 5 3 2" xfId="2713"/>
    <cellStyle name="Заголовок меры 5 3 2 2" xfId="2714"/>
    <cellStyle name="Заголовок меры 5 3 3" xfId="2715"/>
    <cellStyle name="Заголовок меры 5 3 4" xfId="2716"/>
    <cellStyle name="Заголовок меры 5 4" xfId="2717"/>
    <cellStyle name="Заголовок меры 5 4 2" xfId="2718"/>
    <cellStyle name="Заголовок меры 5 4 3" xfId="2719"/>
    <cellStyle name="Заголовок меры 5 5" xfId="2720"/>
    <cellStyle name="Заголовок меры 5 6" xfId="2721"/>
    <cellStyle name="Заголовок меры 5 7" xfId="2722"/>
    <cellStyle name="Заголовок меры 6" xfId="2723"/>
    <cellStyle name="Заголовок меры 6 2" xfId="2724"/>
    <cellStyle name="Заголовок меры 6 2 2" xfId="2725"/>
    <cellStyle name="Заголовок меры 6 2 3" xfId="2726"/>
    <cellStyle name="Заголовок меры 6 2 3 2" xfId="2727"/>
    <cellStyle name="Заголовок меры 6 2 3 3" xfId="2728"/>
    <cellStyle name="Заголовок меры 6 2 4" xfId="2729"/>
    <cellStyle name="Заголовок меры 6 2 5" xfId="2730"/>
    <cellStyle name="Заголовок меры 6 2 6" xfId="2731"/>
    <cellStyle name="Заголовок меры 6 3" xfId="2732"/>
    <cellStyle name="Заголовок меры 6 3 2" xfId="2733"/>
    <cellStyle name="Заголовок меры 6 3 2 2" xfId="2734"/>
    <cellStyle name="Заголовок меры 6 3 3" xfId="2735"/>
    <cellStyle name="Заголовок меры 6 3 4" xfId="2736"/>
    <cellStyle name="Заголовок меры 6 4" xfId="2737"/>
    <cellStyle name="Заголовок меры 6 4 2" xfId="2738"/>
    <cellStyle name="Заголовок меры 6 4 3" xfId="2739"/>
    <cellStyle name="Заголовок меры 6 5" xfId="2740"/>
    <cellStyle name="Заголовок меры 6 6" xfId="2741"/>
    <cellStyle name="Заголовок меры 6 7" xfId="2742"/>
    <cellStyle name="Заголовок меры 7" xfId="2743"/>
    <cellStyle name="Заголовок меры 7 2" xfId="2744"/>
    <cellStyle name="Заголовок меры 7 2 2" xfId="2745"/>
    <cellStyle name="Заголовок меры 7 2 3" xfId="2746"/>
    <cellStyle name="Заголовок меры 7 2 3 2" xfId="2747"/>
    <cellStyle name="Заголовок меры 7 2 3 3" xfId="2748"/>
    <cellStyle name="Заголовок меры 7 2 4" xfId="2749"/>
    <cellStyle name="Заголовок меры 7 2 5" xfId="2750"/>
    <cellStyle name="Заголовок меры 7 2 6" xfId="2751"/>
    <cellStyle name="Заголовок меры 7 3" xfId="2752"/>
    <cellStyle name="Заголовок меры 7 3 2" xfId="2753"/>
    <cellStyle name="Заголовок меры 7 3 2 2" xfId="2754"/>
    <cellStyle name="Заголовок меры 7 3 3" xfId="2755"/>
    <cellStyle name="Заголовок меры 7 3 4" xfId="2756"/>
    <cellStyle name="Заголовок меры 7 4" xfId="2757"/>
    <cellStyle name="Заголовок меры 7 4 2" xfId="2758"/>
    <cellStyle name="Заголовок меры 7 4 3" xfId="2759"/>
    <cellStyle name="Заголовок меры 7 5" xfId="2760"/>
    <cellStyle name="Заголовок меры 7 6" xfId="2761"/>
    <cellStyle name="Заголовок меры 7 7" xfId="2762"/>
    <cellStyle name="Заголовок меры 8" xfId="2763"/>
    <cellStyle name="Заголовок меры 8 2" xfId="2764"/>
    <cellStyle name="Заголовок меры 8 2 2" xfId="2765"/>
    <cellStyle name="Заголовок меры 8 2 3" xfId="2766"/>
    <cellStyle name="Заголовок меры 8 2 3 2" xfId="2767"/>
    <cellStyle name="Заголовок меры 8 2 3 3" xfId="2768"/>
    <cellStyle name="Заголовок меры 8 2 4" xfId="2769"/>
    <cellStyle name="Заголовок меры 8 2 5" xfId="2770"/>
    <cellStyle name="Заголовок меры 8 2 6" xfId="2771"/>
    <cellStyle name="Заголовок меры 8 3" xfId="2772"/>
    <cellStyle name="Заголовок меры 8 3 2" xfId="2773"/>
    <cellStyle name="Заголовок меры 8 3 2 2" xfId="2774"/>
    <cellStyle name="Заголовок меры 8 3 3" xfId="2775"/>
    <cellStyle name="Заголовок меры 8 3 4" xfId="2776"/>
    <cellStyle name="Заголовок меры 8 4" xfId="2777"/>
    <cellStyle name="Заголовок меры 8 4 2" xfId="2778"/>
    <cellStyle name="Заголовок меры 8 4 3" xfId="2779"/>
    <cellStyle name="Заголовок меры 8 5" xfId="2780"/>
    <cellStyle name="Заголовок меры 8 6" xfId="2781"/>
    <cellStyle name="Заголовок меры 8 7" xfId="2782"/>
    <cellStyle name="Заголовок меры 9" xfId="2783"/>
    <cellStyle name="Заголовок меры 9 2" xfId="2784"/>
    <cellStyle name="Заголовок меры 9 2 2" xfId="2785"/>
    <cellStyle name="Заголовок меры 9 2 2 2" xfId="2786"/>
    <cellStyle name="Заголовок меры 9 2 3" xfId="2787"/>
    <cellStyle name="Заголовок меры 9 2 4" xfId="2788"/>
    <cellStyle name="Заголовок меры 9 2 4 2" xfId="2789"/>
    <cellStyle name="Заголовок меры 9 2 4 3" xfId="2790"/>
    <cellStyle name="Заголовок меры 9 2 5" xfId="2791"/>
    <cellStyle name="Заголовок меры 9 2 6" xfId="2792"/>
    <cellStyle name="Заголовок меры 9 2 7" xfId="2793"/>
    <cellStyle name="Заголовок меры 9 3" xfId="2794"/>
    <cellStyle name="Заголовок меры 9 3 2" xfId="2795"/>
    <cellStyle name="Заголовок меры 9 3 2 2" xfId="2796"/>
    <cellStyle name="Заголовок меры 9 3 3" xfId="2797"/>
    <cellStyle name="Заголовок меры 9 3 4" xfId="2798"/>
    <cellStyle name="Заголовок меры 9 4" xfId="2799"/>
    <cellStyle name="Заголовок меры 9 4 2" xfId="2800"/>
    <cellStyle name="Заголовок меры 9 5" xfId="2801"/>
    <cellStyle name="Заголовок меры 9 5 2" xfId="2802"/>
    <cellStyle name="Заголовок меры 9 6" xfId="2803"/>
    <cellStyle name="Заголовок меры 9 7" xfId="2804"/>
    <cellStyle name="Заголовок показателя [печать]" xfId="9"/>
    <cellStyle name="Заголовок показателя [печать] 10" xfId="2805"/>
    <cellStyle name="Заголовок показателя [печать] 10 2" xfId="2806"/>
    <cellStyle name="Заголовок показателя [печать] 10 3" xfId="2807"/>
    <cellStyle name="Заголовок показателя [печать] 11" xfId="2808"/>
    <cellStyle name="Заголовок показателя [печать] 11 2" xfId="2809"/>
    <cellStyle name="Заголовок показателя [печать] 11 3" xfId="2810"/>
    <cellStyle name="Заголовок показателя [печать] 12" xfId="2811"/>
    <cellStyle name="Заголовок показателя [печать] 12 2" xfId="2812"/>
    <cellStyle name="Заголовок показателя [печать] 12 3" xfId="2813"/>
    <cellStyle name="Заголовок показателя [печать] 13" xfId="2814"/>
    <cellStyle name="Заголовок показателя [печать] 13 2" xfId="2815"/>
    <cellStyle name="Заголовок показателя [печать] 13 3" xfId="2816"/>
    <cellStyle name="Заголовок показателя [печать] 14" xfId="2817"/>
    <cellStyle name="Заголовок показателя [печать] 14 2" xfId="2818"/>
    <cellStyle name="Заголовок показателя [печать] 14 3" xfId="2819"/>
    <cellStyle name="Заголовок показателя [печать] 15" xfId="2820"/>
    <cellStyle name="Заголовок показателя [печать] 15 10" xfId="2821"/>
    <cellStyle name="Заголовок показателя [печать] 15 2" xfId="2822"/>
    <cellStyle name="Заголовок показателя [печать] 15 3" xfId="2823"/>
    <cellStyle name="Заголовок показателя [печать] 15 4" xfId="2824"/>
    <cellStyle name="Заголовок показателя [печать] 15 5" xfId="2825"/>
    <cellStyle name="Заголовок показателя [печать] 15 6" xfId="2826"/>
    <cellStyle name="Заголовок показателя [печать] 15 7" xfId="2827"/>
    <cellStyle name="Заголовок показателя [печать] 15 8" xfId="2828"/>
    <cellStyle name="Заголовок показателя [печать] 15 9" xfId="2829"/>
    <cellStyle name="Заголовок показателя [печать] 15_10470_35589_Расчет показателей КФМ" xfId="2830"/>
    <cellStyle name="Заголовок показателя [печать] 16" xfId="2831"/>
    <cellStyle name="Заголовок показателя [печать] 16 2" xfId="2832"/>
    <cellStyle name="Заголовок показателя [печать] 16 3" xfId="2833"/>
    <cellStyle name="Заголовок показателя [печать] 17" xfId="2834"/>
    <cellStyle name="Заголовок показателя [печать] 17 2" xfId="2835"/>
    <cellStyle name="Заголовок показателя [печать] 17 3" xfId="2836"/>
    <cellStyle name="Заголовок показателя [печать] 18" xfId="2837"/>
    <cellStyle name="Заголовок показателя [печать] 18 2" xfId="2838"/>
    <cellStyle name="Заголовок показателя [печать] 18 3" xfId="2839"/>
    <cellStyle name="Заголовок показателя [печать] 19" xfId="2840"/>
    <cellStyle name="Заголовок показателя [печать] 19 2" xfId="2841"/>
    <cellStyle name="Заголовок показателя [печать] 19 3" xfId="2842"/>
    <cellStyle name="Заголовок показателя [печать] 2" xfId="2843"/>
    <cellStyle name="Заголовок показателя [печать] 2 10" xfId="2844"/>
    <cellStyle name="Заголовок показателя [печать] 2 11" xfId="2845"/>
    <cellStyle name="Заголовок показателя [печать] 2 2" xfId="2846"/>
    <cellStyle name="Заголовок показателя [печать] 2 2 2" xfId="2847"/>
    <cellStyle name="Заголовок показателя [печать] 2 2 2 2" xfId="2848"/>
    <cellStyle name="Заголовок показателя [печать] 2 2 2 3" xfId="2849"/>
    <cellStyle name="Заголовок показателя [печать] 2 2 3" xfId="2850"/>
    <cellStyle name="Заголовок показателя [печать] 2 2 3 2" xfId="2851"/>
    <cellStyle name="Заголовок показателя [печать] 2 2 3 3" xfId="2852"/>
    <cellStyle name="Заголовок показателя [печать] 2 2 4" xfId="2853"/>
    <cellStyle name="Заголовок показателя [печать] 2 2 4 2" xfId="2854"/>
    <cellStyle name="Заголовок показателя [печать] 2 2 4 3" xfId="2855"/>
    <cellStyle name="Заголовок показателя [печать] 2 2 5" xfId="2856"/>
    <cellStyle name="Заголовок показателя [печать] 2 2 5 2" xfId="2857"/>
    <cellStyle name="Заголовок показателя [печать] 2 2 5 3" xfId="2858"/>
    <cellStyle name="Заголовок показателя [печать] 2 2 6" xfId="2859"/>
    <cellStyle name="Заголовок показателя [печать] 2 2 6 2" xfId="2860"/>
    <cellStyle name="Заголовок показателя [печать] 2 2 6 3" xfId="2861"/>
    <cellStyle name="Заголовок показателя [печать] 2 2 7" xfId="2862"/>
    <cellStyle name="Заголовок показателя [печать] 2 2 7 2" xfId="2863"/>
    <cellStyle name="Заголовок показателя [печать] 2 2 7 3" xfId="2864"/>
    <cellStyle name="Заголовок показателя [печать] 2 2 8" xfId="2865"/>
    <cellStyle name="Заголовок показателя [печать] 2 2 8 2" xfId="2866"/>
    <cellStyle name="Заголовок показателя [печать] 2 2 8 3" xfId="2867"/>
    <cellStyle name="Заголовок показателя [печать] 2 2 9" xfId="2868"/>
    <cellStyle name="Заголовок показателя [печать] 2 3" xfId="2869"/>
    <cellStyle name="Заголовок показателя [печать] 2 3 2" xfId="2870"/>
    <cellStyle name="Заголовок показателя [печать] 2 3 3" xfId="2871"/>
    <cellStyle name="Заголовок показателя [печать] 2 4" xfId="2872"/>
    <cellStyle name="Заголовок показателя [печать] 2 5" xfId="2873"/>
    <cellStyle name="Заголовок показателя [печать] 2 6" xfId="2874"/>
    <cellStyle name="Заголовок показателя [печать] 2 7" xfId="2875"/>
    <cellStyle name="Заголовок показателя [печать] 2 8" xfId="2876"/>
    <cellStyle name="Заголовок показателя [печать] 2 9" xfId="2877"/>
    <cellStyle name="Заголовок показателя [печать] 2_10470_35589_Расчет показателей КФМ" xfId="2878"/>
    <cellStyle name="Заголовок показателя [печать] 20" xfId="2879"/>
    <cellStyle name="Заголовок показателя [печать] 20 2" xfId="2880"/>
    <cellStyle name="Заголовок показателя [печать] 20 3" xfId="2881"/>
    <cellStyle name="Заголовок показателя [печать] 21" xfId="2882"/>
    <cellStyle name="Заголовок показателя [печать] 21 2" xfId="2883"/>
    <cellStyle name="Заголовок показателя [печать] 21 3" xfId="2884"/>
    <cellStyle name="Заголовок показателя [печать] 3" xfId="2885"/>
    <cellStyle name="Заголовок показателя [печать] 3 2" xfId="2886"/>
    <cellStyle name="Заголовок показателя [печать] 3 2 2" xfId="2887"/>
    <cellStyle name="Заголовок показателя [печать] 3 2 3" xfId="2888"/>
    <cellStyle name="Заголовок показателя [печать] 3 3" xfId="2889"/>
    <cellStyle name="Заголовок показателя [печать] 3 4" xfId="2890"/>
    <cellStyle name="Заголовок показателя [печать] 4" xfId="2891"/>
    <cellStyle name="Заголовок показателя [печать] 4 2" xfId="2892"/>
    <cellStyle name="Заголовок показателя [печать] 4 2 2" xfId="2893"/>
    <cellStyle name="Заголовок показателя [печать] 4 2 3" xfId="2894"/>
    <cellStyle name="Заголовок показателя [печать] 4 3" xfId="2895"/>
    <cellStyle name="Заголовок показателя [печать] 4 4" xfId="2896"/>
    <cellStyle name="Заголовок показателя [печать] 5" xfId="2897"/>
    <cellStyle name="Заголовок показателя [печать] 5 2" xfId="2898"/>
    <cellStyle name="Заголовок показателя [печать] 5 2 2" xfId="2899"/>
    <cellStyle name="Заголовок показателя [печать] 5 2 3" xfId="2900"/>
    <cellStyle name="Заголовок показателя [печать] 5 3" xfId="2901"/>
    <cellStyle name="Заголовок показателя [печать] 5 4" xfId="2902"/>
    <cellStyle name="Заголовок показателя [печать] 6" xfId="2903"/>
    <cellStyle name="Заголовок показателя [печать] 6 2" xfId="2904"/>
    <cellStyle name="Заголовок показателя [печать] 6 2 2" xfId="2905"/>
    <cellStyle name="Заголовок показателя [печать] 6 2 3" xfId="2906"/>
    <cellStyle name="Заголовок показателя [печать] 6 3" xfId="2907"/>
    <cellStyle name="Заголовок показателя [печать] 6 4" xfId="2908"/>
    <cellStyle name="Заголовок показателя [печать] 7" xfId="2909"/>
    <cellStyle name="Заголовок показателя [печать] 7 2" xfId="2910"/>
    <cellStyle name="Заголовок показателя [печать] 7 2 2" xfId="2911"/>
    <cellStyle name="Заголовок показателя [печать] 7 2 3" xfId="2912"/>
    <cellStyle name="Заголовок показателя [печать] 7 3" xfId="2913"/>
    <cellStyle name="Заголовок показателя [печать] 7 4" xfId="2914"/>
    <cellStyle name="Заголовок показателя [печать] 8" xfId="2915"/>
    <cellStyle name="Заголовок показателя [печать] 8 2" xfId="2916"/>
    <cellStyle name="Заголовок показателя [печать] 8 2 2" xfId="2917"/>
    <cellStyle name="Заголовок показателя [печать] 8 2 3" xfId="2918"/>
    <cellStyle name="Заголовок показателя [печать] 8 3" xfId="2919"/>
    <cellStyle name="Заголовок показателя [печать] 8 4" xfId="2920"/>
    <cellStyle name="Заголовок показателя [печать] 9" xfId="2921"/>
    <cellStyle name="Заголовок показателя [печать] 9 2" xfId="2922"/>
    <cellStyle name="Заголовок показателя [печать] 9 3" xfId="2923"/>
    <cellStyle name="Заголовок показателя константы" xfId="6"/>
    <cellStyle name="Заголовок показателя константы 10" xfId="2924"/>
    <cellStyle name="Заголовок показателя константы 10 2" xfId="2925"/>
    <cellStyle name="Заголовок показателя константы 10 2 2" xfId="2926"/>
    <cellStyle name="Заголовок показателя константы 10 2 3" xfId="2927"/>
    <cellStyle name="Заголовок показателя константы 10 2 3 2" xfId="2928"/>
    <cellStyle name="Заголовок показателя константы 10 2 4" xfId="2929"/>
    <cellStyle name="Заголовок показателя константы 10 3" xfId="2930"/>
    <cellStyle name="Заголовок показателя константы 10 3 2" xfId="2931"/>
    <cellStyle name="Заголовок показателя константы 10 3 2 2" xfId="2932"/>
    <cellStyle name="Заголовок показателя константы 10 3 3" xfId="2933"/>
    <cellStyle name="Заголовок показателя константы 10 3 4" xfId="2934"/>
    <cellStyle name="Заголовок показателя константы 10 4" xfId="2935"/>
    <cellStyle name="Заголовок показателя константы 10 4 2" xfId="2936"/>
    <cellStyle name="Заголовок показателя константы 10 5" xfId="2937"/>
    <cellStyle name="Заголовок показателя константы 10 6" xfId="2938"/>
    <cellStyle name="Заголовок показателя константы 11" xfId="2939"/>
    <cellStyle name="Заголовок показателя константы 11 2" xfId="2940"/>
    <cellStyle name="Заголовок показателя константы 11 2 2" xfId="2941"/>
    <cellStyle name="Заголовок показателя константы 11 2 3" xfId="2942"/>
    <cellStyle name="Заголовок показателя константы 11 2 3 2" xfId="2943"/>
    <cellStyle name="Заголовок показателя константы 11 2 4" xfId="2944"/>
    <cellStyle name="Заголовок показателя константы 11 3" xfId="2945"/>
    <cellStyle name="Заголовок показателя константы 11 3 2" xfId="2946"/>
    <cellStyle name="Заголовок показателя константы 11 3 2 2" xfId="2947"/>
    <cellStyle name="Заголовок показателя константы 11 3 3" xfId="2948"/>
    <cellStyle name="Заголовок показателя константы 11 3 4" xfId="2949"/>
    <cellStyle name="Заголовок показателя константы 11 4" xfId="2950"/>
    <cellStyle name="Заголовок показателя константы 11 4 2" xfId="2951"/>
    <cellStyle name="Заголовок показателя константы 11 5" xfId="2952"/>
    <cellStyle name="Заголовок показателя константы 11 6" xfId="2953"/>
    <cellStyle name="Заголовок показателя константы 12" xfId="2954"/>
    <cellStyle name="Заголовок показателя константы 12 2" xfId="2955"/>
    <cellStyle name="Заголовок показателя константы 12 2 2" xfId="2956"/>
    <cellStyle name="Заголовок показателя константы 12 2 3" xfId="2957"/>
    <cellStyle name="Заголовок показателя константы 12 2 3 2" xfId="2958"/>
    <cellStyle name="Заголовок показателя константы 12 2 4" xfId="2959"/>
    <cellStyle name="Заголовок показателя константы 12 3" xfId="2960"/>
    <cellStyle name="Заголовок показателя константы 12 3 2" xfId="2961"/>
    <cellStyle name="Заголовок показателя константы 12 3 2 2" xfId="2962"/>
    <cellStyle name="Заголовок показателя константы 12 3 3" xfId="2963"/>
    <cellStyle name="Заголовок показателя константы 12 3 4" xfId="2964"/>
    <cellStyle name="Заголовок показателя константы 12 4" xfId="2965"/>
    <cellStyle name="Заголовок показателя константы 12 4 2" xfId="2966"/>
    <cellStyle name="Заголовок показателя константы 12 5" xfId="2967"/>
    <cellStyle name="Заголовок показателя константы 12 6" xfId="2968"/>
    <cellStyle name="Заголовок показателя константы 13" xfId="2969"/>
    <cellStyle name="Заголовок показателя константы 13 2" xfId="2970"/>
    <cellStyle name="Заголовок показателя константы 13 3" xfId="2971"/>
    <cellStyle name="Заголовок показателя константы 13 3 2" xfId="2972"/>
    <cellStyle name="Заголовок показателя константы 13 3 2 2" xfId="2973"/>
    <cellStyle name="Заголовок показателя константы 13 3 3" xfId="2974"/>
    <cellStyle name="Заголовок показателя константы 13 3 4" xfId="2975"/>
    <cellStyle name="Заголовок показателя константы 13 4" xfId="2976"/>
    <cellStyle name="Заголовок показателя константы 13 4 2" xfId="2977"/>
    <cellStyle name="Заголовок показателя константы 13 5" xfId="2978"/>
    <cellStyle name="Заголовок показателя константы 13 6" xfId="2979"/>
    <cellStyle name="Заголовок показателя константы 14" xfId="2980"/>
    <cellStyle name="Заголовок показателя константы 14 2" xfId="2981"/>
    <cellStyle name="Заголовок показателя константы 14 3" xfId="2982"/>
    <cellStyle name="Заголовок показателя константы 14 3 2" xfId="2983"/>
    <cellStyle name="Заголовок показателя константы 14 3 2 2" xfId="2984"/>
    <cellStyle name="Заголовок показателя константы 14 3 3" xfId="2985"/>
    <cellStyle name="Заголовок показателя константы 14 3 4" xfId="2986"/>
    <cellStyle name="Заголовок показателя константы 14 4" xfId="2987"/>
    <cellStyle name="Заголовок показателя константы 14 4 2" xfId="2988"/>
    <cellStyle name="Заголовок показателя константы 14 5" xfId="2989"/>
    <cellStyle name="Заголовок показателя константы 14 6" xfId="2990"/>
    <cellStyle name="Заголовок показателя константы 15" xfId="2991"/>
    <cellStyle name="Заголовок показателя константы 15 10" xfId="2992"/>
    <cellStyle name="Заголовок показателя константы 15 10 2" xfId="2993"/>
    <cellStyle name="Заголовок показателя константы 15 10 2 2" xfId="2994"/>
    <cellStyle name="Заголовок показателя константы 15 10 3" xfId="2995"/>
    <cellStyle name="Заголовок показателя константы 15 10 4" xfId="2996"/>
    <cellStyle name="Заголовок показателя константы 15 11" xfId="2997"/>
    <cellStyle name="Заголовок показателя константы 15 11 2" xfId="2998"/>
    <cellStyle name="Заголовок показателя константы 15 12" xfId="2999"/>
    <cellStyle name="Заголовок показателя константы 15 13" xfId="3000"/>
    <cellStyle name="Заголовок показателя константы 15 2" xfId="3001"/>
    <cellStyle name="Заголовок показателя константы 15 2 2" xfId="3002"/>
    <cellStyle name="Заголовок показателя константы 15 2 2 2" xfId="3003"/>
    <cellStyle name="Заголовок показателя константы 15 2 3" xfId="3004"/>
    <cellStyle name="Заголовок показателя константы 15 2 3 2" xfId="3005"/>
    <cellStyle name="Заголовок показателя константы 15 2 4" xfId="3006"/>
    <cellStyle name="Заголовок показателя константы 15 3" xfId="3007"/>
    <cellStyle name="Заголовок показателя константы 15 3 2" xfId="3008"/>
    <cellStyle name="Заголовок показателя константы 15 3 2 2" xfId="3009"/>
    <cellStyle name="Заголовок показателя константы 15 3 3" xfId="3010"/>
    <cellStyle name="Заголовок показателя константы 15 3 3 2" xfId="3011"/>
    <cellStyle name="Заголовок показателя константы 15 3 4" xfId="3012"/>
    <cellStyle name="Заголовок показателя константы 15 4" xfId="3013"/>
    <cellStyle name="Заголовок показателя константы 15 4 2" xfId="3014"/>
    <cellStyle name="Заголовок показателя константы 15 4 2 2" xfId="3015"/>
    <cellStyle name="Заголовок показателя константы 15 4 3" xfId="3016"/>
    <cellStyle name="Заголовок показателя константы 15 4 3 2" xfId="3017"/>
    <cellStyle name="Заголовок показателя константы 15 4 4" xfId="3018"/>
    <cellStyle name="Заголовок показателя константы 15 5" xfId="3019"/>
    <cellStyle name="Заголовок показателя константы 15 5 2" xfId="3020"/>
    <cellStyle name="Заголовок показателя константы 15 5 2 2" xfId="3021"/>
    <cellStyle name="Заголовок показателя константы 15 5 3" xfId="3022"/>
    <cellStyle name="Заголовок показателя константы 15 5 3 2" xfId="3023"/>
    <cellStyle name="Заголовок показателя константы 15 5 4" xfId="3024"/>
    <cellStyle name="Заголовок показателя константы 15 6" xfId="3025"/>
    <cellStyle name="Заголовок показателя константы 15 6 2" xfId="3026"/>
    <cellStyle name="Заголовок показателя константы 15 6 2 2" xfId="3027"/>
    <cellStyle name="Заголовок показателя константы 15 6 3" xfId="3028"/>
    <cellStyle name="Заголовок показателя константы 15 6 3 2" xfId="3029"/>
    <cellStyle name="Заголовок показателя константы 15 6 4" xfId="3030"/>
    <cellStyle name="Заголовок показателя константы 15 7" xfId="3031"/>
    <cellStyle name="Заголовок показателя константы 15 7 2" xfId="3032"/>
    <cellStyle name="Заголовок показателя константы 15 7 2 2" xfId="3033"/>
    <cellStyle name="Заголовок показателя константы 15 7 3" xfId="3034"/>
    <cellStyle name="Заголовок показателя константы 15 7 3 2" xfId="3035"/>
    <cellStyle name="Заголовок показателя константы 15 7 4" xfId="3036"/>
    <cellStyle name="Заголовок показателя константы 15 8" xfId="3037"/>
    <cellStyle name="Заголовок показателя константы 15 8 2" xfId="3038"/>
    <cellStyle name="Заголовок показателя константы 15 8 2 2" xfId="3039"/>
    <cellStyle name="Заголовок показателя константы 15 8 3" xfId="3040"/>
    <cellStyle name="Заголовок показателя константы 15 8 3 2" xfId="3041"/>
    <cellStyle name="Заголовок показателя константы 15 8 4" xfId="3042"/>
    <cellStyle name="Заголовок показателя константы 15 9" xfId="3043"/>
    <cellStyle name="Заголовок показателя константы 15_10470_35589_Расчет показателей КФМ" xfId="3044"/>
    <cellStyle name="Заголовок показателя константы 16" xfId="3045"/>
    <cellStyle name="Заголовок показателя константы 16 2" xfId="3046"/>
    <cellStyle name="Заголовок показателя константы 16 3" xfId="3047"/>
    <cellStyle name="Заголовок показателя константы 16 3 2" xfId="3048"/>
    <cellStyle name="Заголовок показателя константы 16 3 2 2" xfId="3049"/>
    <cellStyle name="Заголовок показателя константы 16 3 3" xfId="3050"/>
    <cellStyle name="Заголовок показателя константы 16 3 4" xfId="3051"/>
    <cellStyle name="Заголовок показателя константы 16 4" xfId="3052"/>
    <cellStyle name="Заголовок показателя константы 16 4 2" xfId="3053"/>
    <cellStyle name="Заголовок показателя константы 16 5" xfId="3054"/>
    <cellStyle name="Заголовок показателя константы 16 6" xfId="3055"/>
    <cellStyle name="Заголовок показателя константы 17" xfId="3056"/>
    <cellStyle name="Заголовок показателя константы 17 2" xfId="3057"/>
    <cellStyle name="Заголовок показателя константы 17 3" xfId="3058"/>
    <cellStyle name="Заголовок показателя константы 17 3 2" xfId="3059"/>
    <cellStyle name="Заголовок показателя константы 17 3 2 2" xfId="3060"/>
    <cellStyle name="Заголовок показателя константы 17 3 3" xfId="3061"/>
    <cellStyle name="Заголовок показателя константы 17 3 4" xfId="3062"/>
    <cellStyle name="Заголовок показателя константы 17 4" xfId="3063"/>
    <cellStyle name="Заголовок показателя константы 17 4 2" xfId="3064"/>
    <cellStyle name="Заголовок показателя константы 17 5" xfId="3065"/>
    <cellStyle name="Заголовок показателя константы 17 6" xfId="3066"/>
    <cellStyle name="Заголовок показателя константы 18" xfId="3067"/>
    <cellStyle name="Заголовок показателя константы 18 2" xfId="3068"/>
    <cellStyle name="Заголовок показателя константы 18 3" xfId="3069"/>
    <cellStyle name="Заголовок показателя константы 18 3 2" xfId="3070"/>
    <cellStyle name="Заголовок показателя константы 18 3 2 2" xfId="3071"/>
    <cellStyle name="Заголовок показателя константы 18 3 3" xfId="3072"/>
    <cellStyle name="Заголовок показателя константы 18 3 4" xfId="3073"/>
    <cellStyle name="Заголовок показателя константы 18 4" xfId="3074"/>
    <cellStyle name="Заголовок показателя константы 18 4 2" xfId="3075"/>
    <cellStyle name="Заголовок показателя константы 18 5" xfId="3076"/>
    <cellStyle name="Заголовок показателя константы 18 6" xfId="3077"/>
    <cellStyle name="Заголовок показателя константы 19" xfId="3078"/>
    <cellStyle name="Заголовок показателя константы 19 2" xfId="3079"/>
    <cellStyle name="Заголовок показателя константы 19 3" xfId="3080"/>
    <cellStyle name="Заголовок показателя константы 19 3 2" xfId="3081"/>
    <cellStyle name="Заголовок показателя константы 19 3 2 2" xfId="3082"/>
    <cellStyle name="Заголовок показателя константы 19 3 3" xfId="3083"/>
    <cellStyle name="Заголовок показателя константы 19 3 4" xfId="3084"/>
    <cellStyle name="Заголовок показателя константы 19 4" xfId="3085"/>
    <cellStyle name="Заголовок показателя константы 19 4 2" xfId="3086"/>
    <cellStyle name="Заголовок показателя константы 19 5" xfId="3087"/>
    <cellStyle name="Заголовок показателя константы 19 6" xfId="3088"/>
    <cellStyle name="Заголовок показателя константы 2" xfId="3089"/>
    <cellStyle name="Заголовок показателя константы 2 10" xfId="3090"/>
    <cellStyle name="Заголовок показателя константы 2 10 2" xfId="3091"/>
    <cellStyle name="Заголовок показателя константы 2 10 2 2" xfId="3092"/>
    <cellStyle name="Заголовок показателя константы 2 10 3" xfId="3093"/>
    <cellStyle name="Заголовок показателя константы 2 10 4" xfId="3094"/>
    <cellStyle name="Заголовок показателя константы 2 11" xfId="3095"/>
    <cellStyle name="Заголовок показателя константы 2 11 2" xfId="3096"/>
    <cellStyle name="Заголовок показателя константы 2 11 3" xfId="3097"/>
    <cellStyle name="Заголовок показателя константы 2 12" xfId="3098"/>
    <cellStyle name="Заголовок показателя константы 2 13" xfId="3099"/>
    <cellStyle name="Заголовок показателя константы 2 14" xfId="3100"/>
    <cellStyle name="Заголовок показателя константы 2 2" xfId="3101"/>
    <cellStyle name="Заголовок показателя константы 2 2 10" xfId="3102"/>
    <cellStyle name="Заголовок показателя константы 2 2 10 2" xfId="3103"/>
    <cellStyle name="Заголовок показателя константы 2 2 11" xfId="3104"/>
    <cellStyle name="Заголовок показателя константы 2 2 2" xfId="3105"/>
    <cellStyle name="Заголовок показателя константы 2 2 2 2" xfId="3106"/>
    <cellStyle name="Заголовок показателя константы 2 2 2 3" xfId="3107"/>
    <cellStyle name="Заголовок показателя константы 2 2 2 3 2" xfId="3108"/>
    <cellStyle name="Заголовок показателя константы 2 2 2 3 3" xfId="3109"/>
    <cellStyle name="Заголовок показателя константы 2 2 2 4" xfId="3110"/>
    <cellStyle name="Заголовок показателя константы 2 2 2 5" xfId="3111"/>
    <cellStyle name="Заголовок показателя константы 2 2 2 6" xfId="3112"/>
    <cellStyle name="Заголовок показателя константы 2 2 3" xfId="3113"/>
    <cellStyle name="Заголовок показателя константы 2 2 3 2" xfId="3114"/>
    <cellStyle name="Заголовок показателя константы 2 2 3 3" xfId="3115"/>
    <cellStyle name="Заголовок показателя константы 2 2 3 3 2" xfId="3116"/>
    <cellStyle name="Заголовок показателя константы 2 2 3 3 3" xfId="3117"/>
    <cellStyle name="Заголовок показателя константы 2 2 3 4" xfId="3118"/>
    <cellStyle name="Заголовок показателя константы 2 2 3 5" xfId="3119"/>
    <cellStyle name="Заголовок показателя константы 2 2 3 6" xfId="3120"/>
    <cellStyle name="Заголовок показателя константы 2 2 4" xfId="3121"/>
    <cellStyle name="Заголовок показателя константы 2 2 4 2" xfId="3122"/>
    <cellStyle name="Заголовок показателя константы 2 2 4 3" xfId="3123"/>
    <cellStyle name="Заголовок показателя константы 2 2 4 3 2" xfId="3124"/>
    <cellStyle name="Заголовок показателя константы 2 2 4 3 3" xfId="3125"/>
    <cellStyle name="Заголовок показателя константы 2 2 4 4" xfId="3126"/>
    <cellStyle name="Заголовок показателя константы 2 2 4 5" xfId="3127"/>
    <cellStyle name="Заголовок показателя константы 2 2 4 6" xfId="3128"/>
    <cellStyle name="Заголовок показателя константы 2 2 5" xfId="3129"/>
    <cellStyle name="Заголовок показателя константы 2 2 5 2" xfId="3130"/>
    <cellStyle name="Заголовок показателя константы 2 2 5 3" xfId="3131"/>
    <cellStyle name="Заголовок показателя константы 2 2 5 3 2" xfId="3132"/>
    <cellStyle name="Заголовок показателя константы 2 2 5 3 3" xfId="3133"/>
    <cellStyle name="Заголовок показателя константы 2 2 5 4" xfId="3134"/>
    <cellStyle name="Заголовок показателя константы 2 2 5 5" xfId="3135"/>
    <cellStyle name="Заголовок показателя константы 2 2 5 6" xfId="3136"/>
    <cellStyle name="Заголовок показателя константы 2 2 6" xfId="3137"/>
    <cellStyle name="Заголовок показателя константы 2 2 6 2" xfId="3138"/>
    <cellStyle name="Заголовок показателя константы 2 2 6 3" xfId="3139"/>
    <cellStyle name="Заголовок показателя константы 2 2 6 3 2" xfId="3140"/>
    <cellStyle name="Заголовок показателя константы 2 2 6 3 3" xfId="3141"/>
    <cellStyle name="Заголовок показателя константы 2 2 6 4" xfId="3142"/>
    <cellStyle name="Заголовок показателя константы 2 2 6 5" xfId="3143"/>
    <cellStyle name="Заголовок показателя константы 2 2 6 6" xfId="3144"/>
    <cellStyle name="Заголовок показателя константы 2 2 7" xfId="3145"/>
    <cellStyle name="Заголовок показателя константы 2 2 7 2" xfId="3146"/>
    <cellStyle name="Заголовок показателя константы 2 2 7 3" xfId="3147"/>
    <cellStyle name="Заголовок показателя константы 2 2 7 3 2" xfId="3148"/>
    <cellStyle name="Заголовок показателя константы 2 2 7 3 3" xfId="3149"/>
    <cellStyle name="Заголовок показателя константы 2 2 7 4" xfId="3150"/>
    <cellStyle name="Заголовок показателя константы 2 2 7 5" xfId="3151"/>
    <cellStyle name="Заголовок показателя константы 2 2 7 6" xfId="3152"/>
    <cellStyle name="Заголовок показателя константы 2 2 8" xfId="3153"/>
    <cellStyle name="Заголовок показателя константы 2 2 8 2" xfId="3154"/>
    <cellStyle name="Заголовок показателя константы 2 2 8 3" xfId="3155"/>
    <cellStyle name="Заголовок показателя константы 2 2 8 3 2" xfId="3156"/>
    <cellStyle name="Заголовок показателя константы 2 2 8 3 3" xfId="3157"/>
    <cellStyle name="Заголовок показателя константы 2 2 8 4" xfId="3158"/>
    <cellStyle name="Заголовок показателя константы 2 2 8 5" xfId="3159"/>
    <cellStyle name="Заголовок показателя константы 2 2 8 6" xfId="3160"/>
    <cellStyle name="Заголовок показателя константы 2 2 9" xfId="3161"/>
    <cellStyle name="Заголовок показателя константы 2 2 9 2" xfId="3162"/>
    <cellStyle name="Заголовок показателя константы 2 2 9 2 2" xfId="3163"/>
    <cellStyle name="Заголовок показателя константы 2 2 9 3" xfId="3164"/>
    <cellStyle name="Заголовок показателя константы 2 2 9 4" xfId="3165"/>
    <cellStyle name="Заголовок показателя константы 2 2_10470_35589_Расчет показателей КФМ" xfId="3166"/>
    <cellStyle name="Заголовок показателя константы 2 3" xfId="3167"/>
    <cellStyle name="Заголовок показателя константы 2 3 2" xfId="3168"/>
    <cellStyle name="Заголовок показателя константы 2 3 3" xfId="3169"/>
    <cellStyle name="Заголовок показателя константы 2 3 3 2" xfId="3170"/>
    <cellStyle name="Заголовок показателя константы 2 3 3 3" xfId="3171"/>
    <cellStyle name="Заголовок показателя константы 2 3 4" xfId="3172"/>
    <cellStyle name="Заголовок показателя константы 2 3 5" xfId="3173"/>
    <cellStyle name="Заголовок показателя константы 2 3 6" xfId="3174"/>
    <cellStyle name="Заголовок показателя константы 2 4" xfId="3175"/>
    <cellStyle name="Заголовок показателя константы 2 4 2" xfId="3176"/>
    <cellStyle name="Заголовок показателя константы 2 4 2 2" xfId="3177"/>
    <cellStyle name="Заголовок показателя константы 2 4 3" xfId="3178"/>
    <cellStyle name="Заголовок показателя константы 2 4 3 2" xfId="3179"/>
    <cellStyle name="Заголовок показателя константы 2 4 4" xfId="3180"/>
    <cellStyle name="Заголовок показателя константы 2 5" xfId="3181"/>
    <cellStyle name="Заголовок показателя константы 2 5 2" xfId="3182"/>
    <cellStyle name="Заголовок показателя константы 2 5 2 2" xfId="3183"/>
    <cellStyle name="Заголовок показателя константы 2 5 3" xfId="3184"/>
    <cellStyle name="Заголовок показателя константы 2 5 3 2" xfId="3185"/>
    <cellStyle name="Заголовок показателя константы 2 5 4" xfId="3186"/>
    <cellStyle name="Заголовок показателя константы 2 6" xfId="3187"/>
    <cellStyle name="Заголовок показателя константы 2 6 2" xfId="3188"/>
    <cellStyle name="Заголовок показателя константы 2 6 2 2" xfId="3189"/>
    <cellStyle name="Заголовок показателя константы 2 6 3" xfId="3190"/>
    <cellStyle name="Заголовок показателя константы 2 6 3 2" xfId="3191"/>
    <cellStyle name="Заголовок показателя константы 2 6 4" xfId="3192"/>
    <cellStyle name="Заголовок показателя константы 2 7" xfId="3193"/>
    <cellStyle name="Заголовок показателя константы 2 7 2" xfId="3194"/>
    <cellStyle name="Заголовок показателя константы 2 7 2 2" xfId="3195"/>
    <cellStyle name="Заголовок показателя константы 2 7 3" xfId="3196"/>
    <cellStyle name="Заголовок показателя константы 2 7 3 2" xfId="3197"/>
    <cellStyle name="Заголовок показателя константы 2 7 4" xfId="3198"/>
    <cellStyle name="Заголовок показателя константы 2 8" xfId="3199"/>
    <cellStyle name="Заголовок показателя константы 2 8 2" xfId="3200"/>
    <cellStyle name="Заголовок показателя константы 2 8 2 2" xfId="3201"/>
    <cellStyle name="Заголовок показателя константы 2 8 3" xfId="3202"/>
    <cellStyle name="Заголовок показателя константы 2 8 3 2" xfId="3203"/>
    <cellStyle name="Заголовок показателя константы 2 8 4" xfId="3204"/>
    <cellStyle name="Заголовок показателя константы 2 9" xfId="3205"/>
    <cellStyle name="Заголовок показателя константы 2 9 2" xfId="3206"/>
    <cellStyle name="Заголовок показателя константы 2 9 2 2" xfId="3207"/>
    <cellStyle name="Заголовок показателя константы 2 9 3" xfId="3208"/>
    <cellStyle name="Заголовок показателя константы 2 9 3 2" xfId="3209"/>
    <cellStyle name="Заголовок показателя константы 2 9 4" xfId="3210"/>
    <cellStyle name="Заголовок показателя константы 2_10470_35589_Расчет показателей КФМ" xfId="3211"/>
    <cellStyle name="Заголовок показателя константы 20" xfId="3212"/>
    <cellStyle name="Заголовок показателя константы 20 2" xfId="3213"/>
    <cellStyle name="Заголовок показателя константы 20 3" xfId="3214"/>
    <cellStyle name="Заголовок показателя константы 20 3 2" xfId="3215"/>
    <cellStyle name="Заголовок показателя константы 20 3 2 2" xfId="3216"/>
    <cellStyle name="Заголовок показателя константы 20 3 3" xfId="3217"/>
    <cellStyle name="Заголовок показателя константы 20 3 4" xfId="3218"/>
    <cellStyle name="Заголовок показателя константы 20 4" xfId="3219"/>
    <cellStyle name="Заголовок показателя константы 20 4 2" xfId="3220"/>
    <cellStyle name="Заголовок показателя константы 20 5" xfId="3221"/>
    <cellStyle name="Заголовок показателя константы 20 6" xfId="3222"/>
    <cellStyle name="Заголовок показателя константы 21" xfId="3223"/>
    <cellStyle name="Заголовок показателя константы 21 2" xfId="3224"/>
    <cellStyle name="Заголовок показателя константы 21 3" xfId="3225"/>
    <cellStyle name="Заголовок показателя константы 21 3 2" xfId="3226"/>
    <cellStyle name="Заголовок показателя константы 21 3 2 2" xfId="3227"/>
    <cellStyle name="Заголовок показателя константы 21 3 3" xfId="3228"/>
    <cellStyle name="Заголовок показателя константы 21 3 4" xfId="3229"/>
    <cellStyle name="Заголовок показателя константы 21 4" xfId="3230"/>
    <cellStyle name="Заголовок показателя константы 21 4 2" xfId="3231"/>
    <cellStyle name="Заголовок показателя константы 21 5" xfId="3232"/>
    <cellStyle name="Заголовок показателя константы 21 6" xfId="3233"/>
    <cellStyle name="Заголовок показателя константы 22" xfId="3234"/>
    <cellStyle name="Заголовок показателя константы 22 2" xfId="3235"/>
    <cellStyle name="Заголовок показателя константы 23" xfId="3236"/>
    <cellStyle name="Заголовок показателя константы 23 2" xfId="3237"/>
    <cellStyle name="Заголовок показателя константы 3" xfId="3238"/>
    <cellStyle name="Заголовок показателя константы 3 2" xfId="3239"/>
    <cellStyle name="Заголовок показателя константы 3 2 2" xfId="3240"/>
    <cellStyle name="Заголовок показателя константы 3 2 3" xfId="3241"/>
    <cellStyle name="Заголовок показателя константы 3 2 3 2" xfId="3242"/>
    <cellStyle name="Заголовок показателя константы 3 2 3 3" xfId="3243"/>
    <cellStyle name="Заголовок показателя константы 3 2 4" xfId="3244"/>
    <cellStyle name="Заголовок показателя константы 3 2 5" xfId="3245"/>
    <cellStyle name="Заголовок показателя константы 3 2 6" xfId="3246"/>
    <cellStyle name="Заголовок показателя константы 3 3" xfId="3247"/>
    <cellStyle name="Заголовок показателя константы 3 3 2" xfId="3248"/>
    <cellStyle name="Заголовок показателя константы 3 3 2 2" xfId="3249"/>
    <cellStyle name="Заголовок показателя константы 3 3 3" xfId="3250"/>
    <cellStyle name="Заголовок показателя константы 3 3 4" xfId="3251"/>
    <cellStyle name="Заголовок показателя константы 3 4" xfId="3252"/>
    <cellStyle name="Заголовок показателя константы 3 4 2" xfId="3253"/>
    <cellStyle name="Заголовок показателя константы 3 4 3" xfId="3254"/>
    <cellStyle name="Заголовок показателя константы 3 5" xfId="3255"/>
    <cellStyle name="Заголовок показателя константы 3 6" xfId="3256"/>
    <cellStyle name="Заголовок показателя константы 3 7" xfId="3257"/>
    <cellStyle name="Заголовок показателя константы 4" xfId="3258"/>
    <cellStyle name="Заголовок показателя константы 4 2" xfId="3259"/>
    <cellStyle name="Заголовок показателя константы 4 2 2" xfId="3260"/>
    <cellStyle name="Заголовок показателя константы 4 2 3" xfId="3261"/>
    <cellStyle name="Заголовок показателя константы 4 2 3 2" xfId="3262"/>
    <cellStyle name="Заголовок показателя константы 4 2 3 3" xfId="3263"/>
    <cellStyle name="Заголовок показателя константы 4 2 4" xfId="3264"/>
    <cellStyle name="Заголовок показателя константы 4 2 5" xfId="3265"/>
    <cellStyle name="Заголовок показателя константы 4 2 6" xfId="3266"/>
    <cellStyle name="Заголовок показателя константы 4 3" xfId="3267"/>
    <cellStyle name="Заголовок показателя константы 4 3 2" xfId="3268"/>
    <cellStyle name="Заголовок показателя константы 4 3 2 2" xfId="3269"/>
    <cellStyle name="Заголовок показателя константы 4 3 3" xfId="3270"/>
    <cellStyle name="Заголовок показателя константы 4 3 4" xfId="3271"/>
    <cellStyle name="Заголовок показателя константы 4 4" xfId="3272"/>
    <cellStyle name="Заголовок показателя константы 4 4 2" xfId="3273"/>
    <cellStyle name="Заголовок показателя константы 4 4 3" xfId="3274"/>
    <cellStyle name="Заголовок показателя константы 4 5" xfId="3275"/>
    <cellStyle name="Заголовок показателя константы 4 6" xfId="3276"/>
    <cellStyle name="Заголовок показателя константы 4 7" xfId="3277"/>
    <cellStyle name="Заголовок показателя константы 5" xfId="3278"/>
    <cellStyle name="Заголовок показателя константы 5 2" xfId="3279"/>
    <cellStyle name="Заголовок показателя константы 5 2 2" xfId="3280"/>
    <cellStyle name="Заголовок показателя константы 5 2 3" xfId="3281"/>
    <cellStyle name="Заголовок показателя константы 5 2 3 2" xfId="3282"/>
    <cellStyle name="Заголовок показателя константы 5 2 3 3" xfId="3283"/>
    <cellStyle name="Заголовок показателя константы 5 2 4" xfId="3284"/>
    <cellStyle name="Заголовок показателя константы 5 2 5" xfId="3285"/>
    <cellStyle name="Заголовок показателя константы 5 2 6" xfId="3286"/>
    <cellStyle name="Заголовок показателя константы 5 3" xfId="3287"/>
    <cellStyle name="Заголовок показателя константы 5 3 2" xfId="3288"/>
    <cellStyle name="Заголовок показателя константы 5 3 2 2" xfId="3289"/>
    <cellStyle name="Заголовок показателя константы 5 3 3" xfId="3290"/>
    <cellStyle name="Заголовок показателя константы 5 3 4" xfId="3291"/>
    <cellStyle name="Заголовок показателя константы 5 4" xfId="3292"/>
    <cellStyle name="Заголовок показателя константы 5 4 2" xfId="3293"/>
    <cellStyle name="Заголовок показателя константы 5 4 3" xfId="3294"/>
    <cellStyle name="Заголовок показателя константы 5 5" xfId="3295"/>
    <cellStyle name="Заголовок показателя константы 5 6" xfId="3296"/>
    <cellStyle name="Заголовок показателя константы 5 7" xfId="3297"/>
    <cellStyle name="Заголовок показателя константы 6" xfId="3298"/>
    <cellStyle name="Заголовок показателя константы 6 2" xfId="3299"/>
    <cellStyle name="Заголовок показателя константы 6 2 2" xfId="3300"/>
    <cellStyle name="Заголовок показателя константы 6 2 3" xfId="3301"/>
    <cellStyle name="Заголовок показателя константы 6 2 3 2" xfId="3302"/>
    <cellStyle name="Заголовок показателя константы 6 2 3 3" xfId="3303"/>
    <cellStyle name="Заголовок показателя константы 6 2 4" xfId="3304"/>
    <cellStyle name="Заголовок показателя константы 6 2 5" xfId="3305"/>
    <cellStyle name="Заголовок показателя константы 6 2 6" xfId="3306"/>
    <cellStyle name="Заголовок показателя константы 6 3" xfId="3307"/>
    <cellStyle name="Заголовок показателя константы 6 3 2" xfId="3308"/>
    <cellStyle name="Заголовок показателя константы 6 3 2 2" xfId="3309"/>
    <cellStyle name="Заголовок показателя константы 6 3 3" xfId="3310"/>
    <cellStyle name="Заголовок показателя константы 6 3 4" xfId="3311"/>
    <cellStyle name="Заголовок показателя константы 6 4" xfId="3312"/>
    <cellStyle name="Заголовок показателя константы 6 4 2" xfId="3313"/>
    <cellStyle name="Заголовок показателя константы 6 4 3" xfId="3314"/>
    <cellStyle name="Заголовок показателя константы 6 5" xfId="3315"/>
    <cellStyle name="Заголовок показателя константы 6 6" xfId="3316"/>
    <cellStyle name="Заголовок показателя константы 6 7" xfId="3317"/>
    <cellStyle name="Заголовок показателя константы 7" xfId="3318"/>
    <cellStyle name="Заголовок показателя константы 7 2" xfId="3319"/>
    <cellStyle name="Заголовок показателя константы 7 2 2" xfId="3320"/>
    <cellStyle name="Заголовок показателя константы 7 2 3" xfId="3321"/>
    <cellStyle name="Заголовок показателя константы 7 2 3 2" xfId="3322"/>
    <cellStyle name="Заголовок показателя константы 7 2 3 3" xfId="3323"/>
    <cellStyle name="Заголовок показателя константы 7 2 4" xfId="3324"/>
    <cellStyle name="Заголовок показателя константы 7 2 5" xfId="3325"/>
    <cellStyle name="Заголовок показателя константы 7 2 6" xfId="3326"/>
    <cellStyle name="Заголовок показателя константы 7 3" xfId="3327"/>
    <cellStyle name="Заголовок показателя константы 7 3 2" xfId="3328"/>
    <cellStyle name="Заголовок показателя константы 7 3 2 2" xfId="3329"/>
    <cellStyle name="Заголовок показателя константы 7 3 3" xfId="3330"/>
    <cellStyle name="Заголовок показателя константы 7 3 4" xfId="3331"/>
    <cellStyle name="Заголовок показателя константы 7 4" xfId="3332"/>
    <cellStyle name="Заголовок показателя константы 7 4 2" xfId="3333"/>
    <cellStyle name="Заголовок показателя константы 7 4 3" xfId="3334"/>
    <cellStyle name="Заголовок показателя константы 7 5" xfId="3335"/>
    <cellStyle name="Заголовок показателя константы 7 6" xfId="3336"/>
    <cellStyle name="Заголовок показателя константы 7 7" xfId="3337"/>
    <cellStyle name="Заголовок показателя константы 8" xfId="3338"/>
    <cellStyle name="Заголовок показателя константы 8 2" xfId="3339"/>
    <cellStyle name="Заголовок показателя константы 8 2 2" xfId="3340"/>
    <cellStyle name="Заголовок показателя константы 8 2 3" xfId="3341"/>
    <cellStyle name="Заголовок показателя константы 8 2 3 2" xfId="3342"/>
    <cellStyle name="Заголовок показателя константы 8 2 3 3" xfId="3343"/>
    <cellStyle name="Заголовок показателя константы 8 2 4" xfId="3344"/>
    <cellStyle name="Заголовок показателя константы 8 2 5" xfId="3345"/>
    <cellStyle name="Заголовок показателя константы 8 2 6" xfId="3346"/>
    <cellStyle name="Заголовок показателя константы 8 3" xfId="3347"/>
    <cellStyle name="Заголовок показателя константы 8 3 2" xfId="3348"/>
    <cellStyle name="Заголовок показателя константы 8 3 2 2" xfId="3349"/>
    <cellStyle name="Заголовок показателя константы 8 3 3" xfId="3350"/>
    <cellStyle name="Заголовок показателя константы 8 3 4" xfId="3351"/>
    <cellStyle name="Заголовок показателя константы 8 4" xfId="3352"/>
    <cellStyle name="Заголовок показателя константы 8 4 2" xfId="3353"/>
    <cellStyle name="Заголовок показателя константы 8 4 3" xfId="3354"/>
    <cellStyle name="Заголовок показателя константы 8 5" xfId="3355"/>
    <cellStyle name="Заголовок показателя константы 8 6" xfId="3356"/>
    <cellStyle name="Заголовок показателя константы 8 7" xfId="3357"/>
    <cellStyle name="Заголовок показателя константы 9" xfId="3358"/>
    <cellStyle name="Заголовок показателя константы 9 2" xfId="3359"/>
    <cellStyle name="Заголовок показателя константы 9 2 2" xfId="3360"/>
    <cellStyle name="Заголовок показателя константы 9 2 3" xfId="3361"/>
    <cellStyle name="Заголовок показателя константы 9 2 3 2" xfId="3362"/>
    <cellStyle name="Заголовок показателя константы 9 2 4" xfId="3363"/>
    <cellStyle name="Заголовок показателя константы 9 3" xfId="3364"/>
    <cellStyle name="Заголовок показателя константы 9 3 2" xfId="3365"/>
    <cellStyle name="Заголовок показателя константы 9 3 2 2" xfId="3366"/>
    <cellStyle name="Заголовок показателя константы 9 3 3" xfId="3367"/>
    <cellStyle name="Заголовок показателя константы 9 3 4" xfId="3368"/>
    <cellStyle name="Заголовок показателя константы 9 4" xfId="3369"/>
    <cellStyle name="Заголовок показателя константы 9 4 2" xfId="3370"/>
    <cellStyle name="Заголовок показателя константы 9 5" xfId="3371"/>
    <cellStyle name="Заголовок показателя константы 9 6" xfId="3372"/>
    <cellStyle name="Заголовок результата расчета" xfId="8"/>
    <cellStyle name="Заголовок результата расчета 10" xfId="3373"/>
    <cellStyle name="Заголовок результата расчета 10 2" xfId="3374"/>
    <cellStyle name="Заголовок результата расчета 10 2 2" xfId="3375"/>
    <cellStyle name="Заголовок результата расчета 10 2 3" xfId="3376"/>
    <cellStyle name="Заголовок результата расчета 10 2 3 2" xfId="3377"/>
    <cellStyle name="Заголовок результата расчета 10 2 4" xfId="3378"/>
    <cellStyle name="Заголовок результата расчета 10 3" xfId="3379"/>
    <cellStyle name="Заголовок результата расчета 10 3 2" xfId="3380"/>
    <cellStyle name="Заголовок результата расчета 10 3 2 2" xfId="3381"/>
    <cellStyle name="Заголовок результата расчета 10 3 3" xfId="3382"/>
    <cellStyle name="Заголовок результата расчета 10 3 4" xfId="3383"/>
    <cellStyle name="Заголовок результата расчета 10 4" xfId="3384"/>
    <cellStyle name="Заголовок результата расчета 10 4 2" xfId="3385"/>
    <cellStyle name="Заголовок результата расчета 10 5" xfId="3386"/>
    <cellStyle name="Заголовок результата расчета 10 6" xfId="3387"/>
    <cellStyle name="Заголовок результата расчета 11" xfId="3388"/>
    <cellStyle name="Заголовок результата расчета 11 2" xfId="3389"/>
    <cellStyle name="Заголовок результата расчета 11 2 2" xfId="3390"/>
    <cellStyle name="Заголовок результата расчета 11 2 3" xfId="3391"/>
    <cellStyle name="Заголовок результата расчета 11 2 3 2" xfId="3392"/>
    <cellStyle name="Заголовок результата расчета 11 2 4" xfId="3393"/>
    <cellStyle name="Заголовок результата расчета 11 3" xfId="3394"/>
    <cellStyle name="Заголовок результата расчета 11 3 2" xfId="3395"/>
    <cellStyle name="Заголовок результата расчета 11 3 2 2" xfId="3396"/>
    <cellStyle name="Заголовок результата расчета 11 3 3" xfId="3397"/>
    <cellStyle name="Заголовок результата расчета 11 3 4" xfId="3398"/>
    <cellStyle name="Заголовок результата расчета 11 4" xfId="3399"/>
    <cellStyle name="Заголовок результата расчета 11 4 2" xfId="3400"/>
    <cellStyle name="Заголовок результата расчета 11 5" xfId="3401"/>
    <cellStyle name="Заголовок результата расчета 11 6" xfId="3402"/>
    <cellStyle name="Заголовок результата расчета 12" xfId="3403"/>
    <cellStyle name="Заголовок результата расчета 12 2" xfId="3404"/>
    <cellStyle name="Заголовок результата расчета 12 2 2" xfId="3405"/>
    <cellStyle name="Заголовок результата расчета 12 2 3" xfId="3406"/>
    <cellStyle name="Заголовок результата расчета 12 2 3 2" xfId="3407"/>
    <cellStyle name="Заголовок результата расчета 12 2 4" xfId="3408"/>
    <cellStyle name="Заголовок результата расчета 12 3" xfId="3409"/>
    <cellStyle name="Заголовок результата расчета 12 3 2" xfId="3410"/>
    <cellStyle name="Заголовок результата расчета 12 3 2 2" xfId="3411"/>
    <cellStyle name="Заголовок результата расчета 12 3 3" xfId="3412"/>
    <cellStyle name="Заголовок результата расчета 12 3 4" xfId="3413"/>
    <cellStyle name="Заголовок результата расчета 12 4" xfId="3414"/>
    <cellStyle name="Заголовок результата расчета 12 4 2" xfId="3415"/>
    <cellStyle name="Заголовок результата расчета 12 5" xfId="3416"/>
    <cellStyle name="Заголовок результата расчета 12 6" xfId="3417"/>
    <cellStyle name="Заголовок результата расчета 13" xfId="3418"/>
    <cellStyle name="Заголовок результата расчета 13 2" xfId="3419"/>
    <cellStyle name="Заголовок результата расчета 13 3" xfId="3420"/>
    <cellStyle name="Заголовок результата расчета 13 3 2" xfId="3421"/>
    <cellStyle name="Заголовок результата расчета 13 3 2 2" xfId="3422"/>
    <cellStyle name="Заголовок результата расчета 13 3 3" xfId="3423"/>
    <cellStyle name="Заголовок результата расчета 13 3 4" xfId="3424"/>
    <cellStyle name="Заголовок результата расчета 13 4" xfId="3425"/>
    <cellStyle name="Заголовок результата расчета 13 4 2" xfId="3426"/>
    <cellStyle name="Заголовок результата расчета 13 5" xfId="3427"/>
    <cellStyle name="Заголовок результата расчета 13 6" xfId="3428"/>
    <cellStyle name="Заголовок результата расчета 14" xfId="3429"/>
    <cellStyle name="Заголовок результата расчета 14 2" xfId="3430"/>
    <cellStyle name="Заголовок результата расчета 14 3" xfId="3431"/>
    <cellStyle name="Заголовок результата расчета 14 3 2" xfId="3432"/>
    <cellStyle name="Заголовок результата расчета 14 3 2 2" xfId="3433"/>
    <cellStyle name="Заголовок результата расчета 14 3 3" xfId="3434"/>
    <cellStyle name="Заголовок результата расчета 14 3 4" xfId="3435"/>
    <cellStyle name="Заголовок результата расчета 14 4" xfId="3436"/>
    <cellStyle name="Заголовок результата расчета 14 4 2" xfId="3437"/>
    <cellStyle name="Заголовок результата расчета 14 5" xfId="3438"/>
    <cellStyle name="Заголовок результата расчета 14 6" xfId="3439"/>
    <cellStyle name="Заголовок результата расчета 15" xfId="3440"/>
    <cellStyle name="Заголовок результата расчета 15 10" xfId="3441"/>
    <cellStyle name="Заголовок результата расчета 15 10 2" xfId="3442"/>
    <cellStyle name="Заголовок результата расчета 15 10 2 2" xfId="3443"/>
    <cellStyle name="Заголовок результата расчета 15 10 3" xfId="3444"/>
    <cellStyle name="Заголовок результата расчета 15 10 4" xfId="3445"/>
    <cellStyle name="Заголовок результата расчета 15 11" xfId="3446"/>
    <cellStyle name="Заголовок результата расчета 15 11 2" xfId="3447"/>
    <cellStyle name="Заголовок результата расчета 15 12" xfId="3448"/>
    <cellStyle name="Заголовок результата расчета 15 13" xfId="3449"/>
    <cellStyle name="Заголовок результата расчета 15 2" xfId="3450"/>
    <cellStyle name="Заголовок результата расчета 15 2 2" xfId="3451"/>
    <cellStyle name="Заголовок результата расчета 15 2 2 2" xfId="3452"/>
    <cellStyle name="Заголовок результата расчета 15 2 3" xfId="3453"/>
    <cellStyle name="Заголовок результата расчета 15 2 3 2" xfId="3454"/>
    <cellStyle name="Заголовок результата расчета 15 2 4" xfId="3455"/>
    <cellStyle name="Заголовок результата расчета 15 3" xfId="3456"/>
    <cellStyle name="Заголовок результата расчета 15 3 2" xfId="3457"/>
    <cellStyle name="Заголовок результата расчета 15 3 2 2" xfId="3458"/>
    <cellStyle name="Заголовок результата расчета 15 3 3" xfId="3459"/>
    <cellStyle name="Заголовок результата расчета 15 3 3 2" xfId="3460"/>
    <cellStyle name="Заголовок результата расчета 15 3 4" xfId="3461"/>
    <cellStyle name="Заголовок результата расчета 15 4" xfId="3462"/>
    <cellStyle name="Заголовок результата расчета 15 4 2" xfId="3463"/>
    <cellStyle name="Заголовок результата расчета 15 4 2 2" xfId="3464"/>
    <cellStyle name="Заголовок результата расчета 15 4 3" xfId="3465"/>
    <cellStyle name="Заголовок результата расчета 15 4 3 2" xfId="3466"/>
    <cellStyle name="Заголовок результата расчета 15 4 4" xfId="3467"/>
    <cellStyle name="Заголовок результата расчета 15 5" xfId="3468"/>
    <cellStyle name="Заголовок результата расчета 15 5 2" xfId="3469"/>
    <cellStyle name="Заголовок результата расчета 15 5 2 2" xfId="3470"/>
    <cellStyle name="Заголовок результата расчета 15 5 3" xfId="3471"/>
    <cellStyle name="Заголовок результата расчета 15 5 3 2" xfId="3472"/>
    <cellStyle name="Заголовок результата расчета 15 5 4" xfId="3473"/>
    <cellStyle name="Заголовок результата расчета 15 6" xfId="3474"/>
    <cellStyle name="Заголовок результата расчета 15 6 2" xfId="3475"/>
    <cellStyle name="Заголовок результата расчета 15 6 2 2" xfId="3476"/>
    <cellStyle name="Заголовок результата расчета 15 6 3" xfId="3477"/>
    <cellStyle name="Заголовок результата расчета 15 6 3 2" xfId="3478"/>
    <cellStyle name="Заголовок результата расчета 15 6 4" xfId="3479"/>
    <cellStyle name="Заголовок результата расчета 15 7" xfId="3480"/>
    <cellStyle name="Заголовок результата расчета 15 7 2" xfId="3481"/>
    <cellStyle name="Заголовок результата расчета 15 7 2 2" xfId="3482"/>
    <cellStyle name="Заголовок результата расчета 15 7 3" xfId="3483"/>
    <cellStyle name="Заголовок результата расчета 15 7 3 2" xfId="3484"/>
    <cellStyle name="Заголовок результата расчета 15 7 4" xfId="3485"/>
    <cellStyle name="Заголовок результата расчета 15 8" xfId="3486"/>
    <cellStyle name="Заголовок результата расчета 15 8 2" xfId="3487"/>
    <cellStyle name="Заголовок результата расчета 15 8 2 2" xfId="3488"/>
    <cellStyle name="Заголовок результата расчета 15 8 3" xfId="3489"/>
    <cellStyle name="Заголовок результата расчета 15 8 3 2" xfId="3490"/>
    <cellStyle name="Заголовок результата расчета 15 8 4" xfId="3491"/>
    <cellStyle name="Заголовок результата расчета 15 9" xfId="3492"/>
    <cellStyle name="Заголовок результата расчета 15_10470_35589_Расчет показателей КФМ" xfId="3493"/>
    <cellStyle name="Заголовок результата расчета 16" xfId="3494"/>
    <cellStyle name="Заголовок результата расчета 16 2" xfId="3495"/>
    <cellStyle name="Заголовок результата расчета 16 3" xfId="3496"/>
    <cellStyle name="Заголовок результата расчета 16 3 2" xfId="3497"/>
    <cellStyle name="Заголовок результата расчета 16 3 2 2" xfId="3498"/>
    <cellStyle name="Заголовок результата расчета 16 3 3" xfId="3499"/>
    <cellStyle name="Заголовок результата расчета 16 3 4" xfId="3500"/>
    <cellStyle name="Заголовок результата расчета 16 4" xfId="3501"/>
    <cellStyle name="Заголовок результата расчета 16 4 2" xfId="3502"/>
    <cellStyle name="Заголовок результата расчета 16 5" xfId="3503"/>
    <cellStyle name="Заголовок результата расчета 16 6" xfId="3504"/>
    <cellStyle name="Заголовок результата расчета 17" xfId="3505"/>
    <cellStyle name="Заголовок результата расчета 17 2" xfId="3506"/>
    <cellStyle name="Заголовок результата расчета 17 3" xfId="3507"/>
    <cellStyle name="Заголовок результата расчета 17 3 2" xfId="3508"/>
    <cellStyle name="Заголовок результата расчета 17 3 2 2" xfId="3509"/>
    <cellStyle name="Заголовок результата расчета 17 3 3" xfId="3510"/>
    <cellStyle name="Заголовок результата расчета 17 3 4" xfId="3511"/>
    <cellStyle name="Заголовок результата расчета 17 4" xfId="3512"/>
    <cellStyle name="Заголовок результата расчета 17 4 2" xfId="3513"/>
    <cellStyle name="Заголовок результата расчета 17 5" xfId="3514"/>
    <cellStyle name="Заголовок результата расчета 17 6" xfId="3515"/>
    <cellStyle name="Заголовок результата расчета 18" xfId="3516"/>
    <cellStyle name="Заголовок результата расчета 18 2" xfId="3517"/>
    <cellStyle name="Заголовок результата расчета 18 3" xfId="3518"/>
    <cellStyle name="Заголовок результата расчета 18 3 2" xfId="3519"/>
    <cellStyle name="Заголовок результата расчета 18 3 2 2" xfId="3520"/>
    <cellStyle name="Заголовок результата расчета 18 3 3" xfId="3521"/>
    <cellStyle name="Заголовок результата расчета 18 3 4" xfId="3522"/>
    <cellStyle name="Заголовок результата расчета 18 4" xfId="3523"/>
    <cellStyle name="Заголовок результата расчета 18 4 2" xfId="3524"/>
    <cellStyle name="Заголовок результата расчета 18 5" xfId="3525"/>
    <cellStyle name="Заголовок результата расчета 18 6" xfId="3526"/>
    <cellStyle name="Заголовок результата расчета 19" xfId="3527"/>
    <cellStyle name="Заголовок результата расчета 19 2" xfId="3528"/>
    <cellStyle name="Заголовок результата расчета 19 3" xfId="3529"/>
    <cellStyle name="Заголовок результата расчета 19 3 2" xfId="3530"/>
    <cellStyle name="Заголовок результата расчета 19 3 2 2" xfId="3531"/>
    <cellStyle name="Заголовок результата расчета 19 3 3" xfId="3532"/>
    <cellStyle name="Заголовок результата расчета 19 3 4" xfId="3533"/>
    <cellStyle name="Заголовок результата расчета 19 4" xfId="3534"/>
    <cellStyle name="Заголовок результата расчета 19 4 2" xfId="3535"/>
    <cellStyle name="Заголовок результата расчета 19 5" xfId="3536"/>
    <cellStyle name="Заголовок результата расчета 19 6" xfId="3537"/>
    <cellStyle name="Заголовок результата расчета 2" xfId="26"/>
    <cellStyle name="Заголовок результата расчета 2 10" xfId="3538"/>
    <cellStyle name="Заголовок результата расчета 2 10 2" xfId="3539"/>
    <cellStyle name="Заголовок результата расчета 2 10 2 2" xfId="3540"/>
    <cellStyle name="Заголовок результата расчета 2 10 3" xfId="3541"/>
    <cellStyle name="Заголовок результата расчета 2 10 4" xfId="3542"/>
    <cellStyle name="Заголовок результата расчета 2 11" xfId="3543"/>
    <cellStyle name="Заголовок результата расчета 2 11 2" xfId="3544"/>
    <cellStyle name="Заголовок результата расчета 2 11 3" xfId="3545"/>
    <cellStyle name="Заголовок результата расчета 2 12" xfId="3546"/>
    <cellStyle name="Заголовок результата расчета 2 13" xfId="3547"/>
    <cellStyle name="Заголовок результата расчета 2 14" xfId="3548"/>
    <cellStyle name="Заголовок результата расчета 2 2" xfId="3549"/>
    <cellStyle name="Заголовок результата расчета 2 2 10" xfId="3550"/>
    <cellStyle name="Заголовок результата расчета 2 2 10 2" xfId="3551"/>
    <cellStyle name="Заголовок результата расчета 2 2 11" xfId="3552"/>
    <cellStyle name="Заголовок результата расчета 2 2 2" xfId="3553"/>
    <cellStyle name="Заголовок результата расчета 2 2 2 2" xfId="3554"/>
    <cellStyle name="Заголовок результата расчета 2 2 2 3" xfId="3555"/>
    <cellStyle name="Заголовок результата расчета 2 2 2 3 2" xfId="3556"/>
    <cellStyle name="Заголовок результата расчета 2 2 2 3 3" xfId="3557"/>
    <cellStyle name="Заголовок результата расчета 2 2 2 4" xfId="3558"/>
    <cellStyle name="Заголовок результата расчета 2 2 2 5" xfId="3559"/>
    <cellStyle name="Заголовок результата расчета 2 2 2 6" xfId="3560"/>
    <cellStyle name="Заголовок результата расчета 2 2 3" xfId="3561"/>
    <cellStyle name="Заголовок результата расчета 2 2 3 2" xfId="3562"/>
    <cellStyle name="Заголовок результата расчета 2 2 3 3" xfId="3563"/>
    <cellStyle name="Заголовок результата расчета 2 2 3 3 2" xfId="3564"/>
    <cellStyle name="Заголовок результата расчета 2 2 3 3 3" xfId="3565"/>
    <cellStyle name="Заголовок результата расчета 2 2 3 4" xfId="3566"/>
    <cellStyle name="Заголовок результата расчета 2 2 3 5" xfId="3567"/>
    <cellStyle name="Заголовок результата расчета 2 2 3 6" xfId="3568"/>
    <cellStyle name="Заголовок результата расчета 2 2 4" xfId="3569"/>
    <cellStyle name="Заголовок результата расчета 2 2 4 2" xfId="3570"/>
    <cellStyle name="Заголовок результата расчета 2 2 4 3" xfId="3571"/>
    <cellStyle name="Заголовок результата расчета 2 2 4 3 2" xfId="3572"/>
    <cellStyle name="Заголовок результата расчета 2 2 4 3 3" xfId="3573"/>
    <cellStyle name="Заголовок результата расчета 2 2 4 4" xfId="3574"/>
    <cellStyle name="Заголовок результата расчета 2 2 4 5" xfId="3575"/>
    <cellStyle name="Заголовок результата расчета 2 2 4 6" xfId="3576"/>
    <cellStyle name="Заголовок результата расчета 2 2 5" xfId="3577"/>
    <cellStyle name="Заголовок результата расчета 2 2 5 2" xfId="3578"/>
    <cellStyle name="Заголовок результата расчета 2 2 5 3" xfId="3579"/>
    <cellStyle name="Заголовок результата расчета 2 2 5 3 2" xfId="3580"/>
    <cellStyle name="Заголовок результата расчета 2 2 5 3 3" xfId="3581"/>
    <cellStyle name="Заголовок результата расчета 2 2 5 4" xfId="3582"/>
    <cellStyle name="Заголовок результата расчета 2 2 5 5" xfId="3583"/>
    <cellStyle name="Заголовок результата расчета 2 2 5 6" xfId="3584"/>
    <cellStyle name="Заголовок результата расчета 2 2 6" xfId="3585"/>
    <cellStyle name="Заголовок результата расчета 2 2 6 2" xfId="3586"/>
    <cellStyle name="Заголовок результата расчета 2 2 6 3" xfId="3587"/>
    <cellStyle name="Заголовок результата расчета 2 2 6 3 2" xfId="3588"/>
    <cellStyle name="Заголовок результата расчета 2 2 6 3 3" xfId="3589"/>
    <cellStyle name="Заголовок результата расчета 2 2 6 4" xfId="3590"/>
    <cellStyle name="Заголовок результата расчета 2 2 6 5" xfId="3591"/>
    <cellStyle name="Заголовок результата расчета 2 2 6 6" xfId="3592"/>
    <cellStyle name="Заголовок результата расчета 2 2 7" xfId="3593"/>
    <cellStyle name="Заголовок результата расчета 2 2 7 2" xfId="3594"/>
    <cellStyle name="Заголовок результата расчета 2 2 7 3" xfId="3595"/>
    <cellStyle name="Заголовок результата расчета 2 2 7 3 2" xfId="3596"/>
    <cellStyle name="Заголовок результата расчета 2 2 7 3 3" xfId="3597"/>
    <cellStyle name="Заголовок результата расчета 2 2 7 4" xfId="3598"/>
    <cellStyle name="Заголовок результата расчета 2 2 7 5" xfId="3599"/>
    <cellStyle name="Заголовок результата расчета 2 2 7 6" xfId="3600"/>
    <cellStyle name="Заголовок результата расчета 2 2 8" xfId="3601"/>
    <cellStyle name="Заголовок результата расчета 2 2 8 2" xfId="3602"/>
    <cellStyle name="Заголовок результата расчета 2 2 8 3" xfId="3603"/>
    <cellStyle name="Заголовок результата расчета 2 2 8 3 2" xfId="3604"/>
    <cellStyle name="Заголовок результата расчета 2 2 8 3 3" xfId="3605"/>
    <cellStyle name="Заголовок результата расчета 2 2 8 4" xfId="3606"/>
    <cellStyle name="Заголовок результата расчета 2 2 8 5" xfId="3607"/>
    <cellStyle name="Заголовок результата расчета 2 2 8 6" xfId="3608"/>
    <cellStyle name="Заголовок результата расчета 2 2 9" xfId="3609"/>
    <cellStyle name="Заголовок результата расчета 2 2 9 2" xfId="3610"/>
    <cellStyle name="Заголовок результата расчета 2 2 9 2 2" xfId="3611"/>
    <cellStyle name="Заголовок результата расчета 2 2 9 3" xfId="3612"/>
    <cellStyle name="Заголовок результата расчета 2 2 9 4" xfId="3613"/>
    <cellStyle name="Заголовок результата расчета 2 2_10470_35589_Расчет показателей КФМ" xfId="3614"/>
    <cellStyle name="Заголовок результата расчета 2 3" xfId="3615"/>
    <cellStyle name="Заголовок результата расчета 2 3 2" xfId="3616"/>
    <cellStyle name="Заголовок результата расчета 2 3 3" xfId="3617"/>
    <cellStyle name="Заголовок результата расчета 2 3 3 2" xfId="3618"/>
    <cellStyle name="Заголовок результата расчета 2 3 3 3" xfId="3619"/>
    <cellStyle name="Заголовок результата расчета 2 3 4" xfId="3620"/>
    <cellStyle name="Заголовок результата расчета 2 3 5" xfId="3621"/>
    <cellStyle name="Заголовок результата расчета 2 3 6" xfId="3622"/>
    <cellStyle name="Заголовок результата расчета 2 4" xfId="3623"/>
    <cellStyle name="Заголовок результата расчета 2 4 2" xfId="3624"/>
    <cellStyle name="Заголовок результата расчета 2 4 2 2" xfId="3625"/>
    <cellStyle name="Заголовок результата расчета 2 4 3" xfId="3626"/>
    <cellStyle name="Заголовок результата расчета 2 4 3 2" xfId="3627"/>
    <cellStyle name="Заголовок результата расчета 2 4 4" xfId="3628"/>
    <cellStyle name="Заголовок результата расчета 2 5" xfId="3629"/>
    <cellStyle name="Заголовок результата расчета 2 5 2" xfId="3630"/>
    <cellStyle name="Заголовок результата расчета 2 5 2 2" xfId="3631"/>
    <cellStyle name="Заголовок результата расчета 2 5 3" xfId="3632"/>
    <cellStyle name="Заголовок результата расчета 2 5 3 2" xfId="3633"/>
    <cellStyle name="Заголовок результата расчета 2 5 4" xfId="3634"/>
    <cellStyle name="Заголовок результата расчета 2 6" xfId="3635"/>
    <cellStyle name="Заголовок результата расчета 2 6 2" xfId="3636"/>
    <cellStyle name="Заголовок результата расчета 2 6 2 2" xfId="3637"/>
    <cellStyle name="Заголовок результата расчета 2 6 3" xfId="3638"/>
    <cellStyle name="Заголовок результата расчета 2 6 3 2" xfId="3639"/>
    <cellStyle name="Заголовок результата расчета 2 6 4" xfId="3640"/>
    <cellStyle name="Заголовок результата расчета 2 7" xfId="3641"/>
    <cellStyle name="Заголовок результата расчета 2 7 2" xfId="3642"/>
    <cellStyle name="Заголовок результата расчета 2 7 2 2" xfId="3643"/>
    <cellStyle name="Заголовок результата расчета 2 7 3" xfId="3644"/>
    <cellStyle name="Заголовок результата расчета 2 7 3 2" xfId="3645"/>
    <cellStyle name="Заголовок результата расчета 2 7 4" xfId="3646"/>
    <cellStyle name="Заголовок результата расчета 2 8" xfId="3647"/>
    <cellStyle name="Заголовок результата расчета 2 8 2" xfId="3648"/>
    <cellStyle name="Заголовок результата расчета 2 8 2 2" xfId="3649"/>
    <cellStyle name="Заголовок результата расчета 2 8 3" xfId="3650"/>
    <cellStyle name="Заголовок результата расчета 2 8 3 2" xfId="3651"/>
    <cellStyle name="Заголовок результата расчета 2 8 4" xfId="3652"/>
    <cellStyle name="Заголовок результата расчета 2 9" xfId="3653"/>
    <cellStyle name="Заголовок результата расчета 2 9 2" xfId="3654"/>
    <cellStyle name="Заголовок результата расчета 2 9 2 2" xfId="3655"/>
    <cellStyle name="Заголовок результата расчета 2 9 3" xfId="3656"/>
    <cellStyle name="Заголовок результата расчета 2 9 3 2" xfId="3657"/>
    <cellStyle name="Заголовок результата расчета 2 9 4" xfId="3658"/>
    <cellStyle name="Заголовок результата расчета 2_10470_35589_Расчет показателей КФМ" xfId="3659"/>
    <cellStyle name="Заголовок результата расчета 20" xfId="3660"/>
    <cellStyle name="Заголовок результата расчета 20 2" xfId="3661"/>
    <cellStyle name="Заголовок результата расчета 20 3" xfId="3662"/>
    <cellStyle name="Заголовок результата расчета 20 3 2" xfId="3663"/>
    <cellStyle name="Заголовок результата расчета 20 3 2 2" xfId="3664"/>
    <cellStyle name="Заголовок результата расчета 20 3 3" xfId="3665"/>
    <cellStyle name="Заголовок результата расчета 20 3 4" xfId="3666"/>
    <cellStyle name="Заголовок результата расчета 20 4" xfId="3667"/>
    <cellStyle name="Заголовок результата расчета 20 4 2" xfId="3668"/>
    <cellStyle name="Заголовок результата расчета 20 5" xfId="3669"/>
    <cellStyle name="Заголовок результата расчета 20 6" xfId="3670"/>
    <cellStyle name="Заголовок результата расчета 21" xfId="3671"/>
    <cellStyle name="Заголовок результата расчета 21 2" xfId="3672"/>
    <cellStyle name="Заголовок результата расчета 21 2 2" xfId="3673"/>
    <cellStyle name="Заголовок результата расчета 21 2 3" xfId="3674"/>
    <cellStyle name="Заголовок результата расчета 21 2 3 2" xfId="3675"/>
    <cellStyle name="Заголовок результата расчета 21 2 4" xfId="3676"/>
    <cellStyle name="Заголовок результата расчета 21 3" xfId="3677"/>
    <cellStyle name="Заголовок результата расчета 21 3 2" xfId="3678"/>
    <cellStyle name="Заголовок результата расчета 21 3 2 2" xfId="3679"/>
    <cellStyle name="Заголовок результата расчета 21 3 3" xfId="3680"/>
    <cellStyle name="Заголовок результата расчета 21 3 4" xfId="3681"/>
    <cellStyle name="Заголовок результата расчета 21 4" xfId="3682"/>
    <cellStyle name="Заголовок результата расчета 21 4 2" xfId="3683"/>
    <cellStyle name="Заголовок результата расчета 21 5" xfId="3684"/>
    <cellStyle name="Заголовок результата расчета 21 6" xfId="3685"/>
    <cellStyle name="Заголовок результата расчета 22" xfId="3686"/>
    <cellStyle name="Заголовок результата расчета 22 2" xfId="3687"/>
    <cellStyle name="Заголовок результата расчета 23" xfId="3688"/>
    <cellStyle name="Заголовок результата расчета 23 2" xfId="3689"/>
    <cellStyle name="Заголовок результата расчета 3" xfId="3690"/>
    <cellStyle name="Заголовок результата расчета 3 2" xfId="3691"/>
    <cellStyle name="Заголовок результата расчета 3 2 2" xfId="3692"/>
    <cellStyle name="Заголовок результата расчета 3 2 3" xfId="3693"/>
    <cellStyle name="Заголовок результата расчета 3 2 3 2" xfId="3694"/>
    <cellStyle name="Заголовок результата расчета 3 2 3 3" xfId="3695"/>
    <cellStyle name="Заголовок результата расчета 3 2 4" xfId="3696"/>
    <cellStyle name="Заголовок результата расчета 3 2 5" xfId="3697"/>
    <cellStyle name="Заголовок результата расчета 3 2 6" xfId="3698"/>
    <cellStyle name="Заголовок результата расчета 3 3" xfId="3699"/>
    <cellStyle name="Заголовок результата расчета 3 3 2" xfId="3700"/>
    <cellStyle name="Заголовок результата расчета 3 3 2 2" xfId="3701"/>
    <cellStyle name="Заголовок результата расчета 3 3 3" xfId="3702"/>
    <cellStyle name="Заголовок результата расчета 3 3 4" xfId="3703"/>
    <cellStyle name="Заголовок результата расчета 3 4" xfId="3704"/>
    <cellStyle name="Заголовок результата расчета 3 4 2" xfId="3705"/>
    <cellStyle name="Заголовок результата расчета 3 4 3" xfId="3706"/>
    <cellStyle name="Заголовок результата расчета 3 5" xfId="3707"/>
    <cellStyle name="Заголовок результата расчета 3 6" xfId="3708"/>
    <cellStyle name="Заголовок результата расчета 3 7" xfId="3709"/>
    <cellStyle name="Заголовок результата расчета 4" xfId="3710"/>
    <cellStyle name="Заголовок результата расчета 4 2" xfId="3711"/>
    <cellStyle name="Заголовок результата расчета 4 2 2" xfId="3712"/>
    <cellStyle name="Заголовок результата расчета 4 2 3" xfId="3713"/>
    <cellStyle name="Заголовок результата расчета 4 2 3 2" xfId="3714"/>
    <cellStyle name="Заголовок результата расчета 4 2 3 3" xfId="3715"/>
    <cellStyle name="Заголовок результата расчета 4 2 4" xfId="3716"/>
    <cellStyle name="Заголовок результата расчета 4 2 5" xfId="3717"/>
    <cellStyle name="Заголовок результата расчета 4 2 6" xfId="3718"/>
    <cellStyle name="Заголовок результата расчета 4 3" xfId="3719"/>
    <cellStyle name="Заголовок результата расчета 4 3 2" xfId="3720"/>
    <cellStyle name="Заголовок результата расчета 4 3 2 2" xfId="3721"/>
    <cellStyle name="Заголовок результата расчета 4 3 3" xfId="3722"/>
    <cellStyle name="Заголовок результата расчета 4 3 4" xfId="3723"/>
    <cellStyle name="Заголовок результата расчета 4 4" xfId="3724"/>
    <cellStyle name="Заголовок результата расчета 4 4 2" xfId="3725"/>
    <cellStyle name="Заголовок результата расчета 4 4 3" xfId="3726"/>
    <cellStyle name="Заголовок результата расчета 4 5" xfId="3727"/>
    <cellStyle name="Заголовок результата расчета 4 6" xfId="3728"/>
    <cellStyle name="Заголовок результата расчета 4 7" xfId="3729"/>
    <cellStyle name="Заголовок результата расчета 5" xfId="3730"/>
    <cellStyle name="Заголовок результата расчета 5 2" xfId="3731"/>
    <cellStyle name="Заголовок результата расчета 5 2 2" xfId="3732"/>
    <cellStyle name="Заголовок результата расчета 5 2 3" xfId="3733"/>
    <cellStyle name="Заголовок результата расчета 5 2 3 2" xfId="3734"/>
    <cellStyle name="Заголовок результата расчета 5 2 3 3" xfId="3735"/>
    <cellStyle name="Заголовок результата расчета 5 2 4" xfId="3736"/>
    <cellStyle name="Заголовок результата расчета 5 2 5" xfId="3737"/>
    <cellStyle name="Заголовок результата расчета 5 2 6" xfId="3738"/>
    <cellStyle name="Заголовок результата расчета 5 3" xfId="3739"/>
    <cellStyle name="Заголовок результата расчета 5 3 2" xfId="3740"/>
    <cellStyle name="Заголовок результата расчета 5 3 2 2" xfId="3741"/>
    <cellStyle name="Заголовок результата расчета 5 3 3" xfId="3742"/>
    <cellStyle name="Заголовок результата расчета 5 3 4" xfId="3743"/>
    <cellStyle name="Заголовок результата расчета 5 4" xfId="3744"/>
    <cellStyle name="Заголовок результата расчета 5 4 2" xfId="3745"/>
    <cellStyle name="Заголовок результата расчета 5 4 3" xfId="3746"/>
    <cellStyle name="Заголовок результата расчета 5 5" xfId="3747"/>
    <cellStyle name="Заголовок результата расчета 5 6" xfId="3748"/>
    <cellStyle name="Заголовок результата расчета 5 7" xfId="3749"/>
    <cellStyle name="Заголовок результата расчета 6" xfId="3750"/>
    <cellStyle name="Заголовок результата расчета 6 2" xfId="3751"/>
    <cellStyle name="Заголовок результата расчета 6 2 2" xfId="3752"/>
    <cellStyle name="Заголовок результата расчета 6 2 3" xfId="3753"/>
    <cellStyle name="Заголовок результата расчета 6 2 3 2" xfId="3754"/>
    <cellStyle name="Заголовок результата расчета 6 2 3 3" xfId="3755"/>
    <cellStyle name="Заголовок результата расчета 6 2 4" xfId="3756"/>
    <cellStyle name="Заголовок результата расчета 6 2 5" xfId="3757"/>
    <cellStyle name="Заголовок результата расчета 6 2 6" xfId="3758"/>
    <cellStyle name="Заголовок результата расчета 6 3" xfId="3759"/>
    <cellStyle name="Заголовок результата расчета 6 3 2" xfId="3760"/>
    <cellStyle name="Заголовок результата расчета 6 3 2 2" xfId="3761"/>
    <cellStyle name="Заголовок результата расчета 6 3 3" xfId="3762"/>
    <cellStyle name="Заголовок результата расчета 6 3 4" xfId="3763"/>
    <cellStyle name="Заголовок результата расчета 6 4" xfId="3764"/>
    <cellStyle name="Заголовок результата расчета 6 4 2" xfId="3765"/>
    <cellStyle name="Заголовок результата расчета 6 4 3" xfId="3766"/>
    <cellStyle name="Заголовок результата расчета 6 5" xfId="3767"/>
    <cellStyle name="Заголовок результата расчета 6 6" xfId="3768"/>
    <cellStyle name="Заголовок результата расчета 6 7" xfId="3769"/>
    <cellStyle name="Заголовок результата расчета 7" xfId="3770"/>
    <cellStyle name="Заголовок результата расчета 7 2" xfId="3771"/>
    <cellStyle name="Заголовок результата расчета 7 2 2" xfId="3772"/>
    <cellStyle name="Заголовок результата расчета 7 2 3" xfId="3773"/>
    <cellStyle name="Заголовок результата расчета 7 2 3 2" xfId="3774"/>
    <cellStyle name="Заголовок результата расчета 7 2 3 3" xfId="3775"/>
    <cellStyle name="Заголовок результата расчета 7 2 4" xfId="3776"/>
    <cellStyle name="Заголовок результата расчета 7 2 5" xfId="3777"/>
    <cellStyle name="Заголовок результата расчета 7 2 6" xfId="3778"/>
    <cellStyle name="Заголовок результата расчета 7 3" xfId="3779"/>
    <cellStyle name="Заголовок результата расчета 7 3 2" xfId="3780"/>
    <cellStyle name="Заголовок результата расчета 7 3 2 2" xfId="3781"/>
    <cellStyle name="Заголовок результата расчета 7 3 3" xfId="3782"/>
    <cellStyle name="Заголовок результата расчета 7 3 4" xfId="3783"/>
    <cellStyle name="Заголовок результата расчета 7 4" xfId="3784"/>
    <cellStyle name="Заголовок результата расчета 7 4 2" xfId="3785"/>
    <cellStyle name="Заголовок результата расчета 7 4 3" xfId="3786"/>
    <cellStyle name="Заголовок результата расчета 7 5" xfId="3787"/>
    <cellStyle name="Заголовок результата расчета 7 6" xfId="3788"/>
    <cellStyle name="Заголовок результата расчета 7 7" xfId="3789"/>
    <cellStyle name="Заголовок результата расчета 8" xfId="3790"/>
    <cellStyle name="Заголовок результата расчета 8 2" xfId="3791"/>
    <cellStyle name="Заголовок результата расчета 8 2 2" xfId="3792"/>
    <cellStyle name="Заголовок результата расчета 8 2 3" xfId="3793"/>
    <cellStyle name="Заголовок результата расчета 8 2 3 2" xfId="3794"/>
    <cellStyle name="Заголовок результата расчета 8 2 3 3" xfId="3795"/>
    <cellStyle name="Заголовок результата расчета 8 2 4" xfId="3796"/>
    <cellStyle name="Заголовок результата расчета 8 2 5" xfId="3797"/>
    <cellStyle name="Заголовок результата расчета 8 2 6" xfId="3798"/>
    <cellStyle name="Заголовок результата расчета 8 3" xfId="3799"/>
    <cellStyle name="Заголовок результата расчета 8 3 2" xfId="3800"/>
    <cellStyle name="Заголовок результата расчета 8 3 2 2" xfId="3801"/>
    <cellStyle name="Заголовок результата расчета 8 3 3" xfId="3802"/>
    <cellStyle name="Заголовок результата расчета 8 3 4" xfId="3803"/>
    <cellStyle name="Заголовок результата расчета 8 4" xfId="3804"/>
    <cellStyle name="Заголовок результата расчета 8 4 2" xfId="3805"/>
    <cellStyle name="Заголовок результата расчета 8 4 3" xfId="3806"/>
    <cellStyle name="Заголовок результата расчета 8 5" xfId="3807"/>
    <cellStyle name="Заголовок результата расчета 8 6" xfId="3808"/>
    <cellStyle name="Заголовок результата расчета 8 7" xfId="3809"/>
    <cellStyle name="Заголовок результата расчета 9" xfId="3810"/>
    <cellStyle name="Заголовок результата расчета 9 2" xfId="3811"/>
    <cellStyle name="Заголовок результата расчета 9 2 2" xfId="3812"/>
    <cellStyle name="Заголовок результата расчета 9 2 2 2" xfId="3813"/>
    <cellStyle name="Заголовок результата расчета 9 2 3" xfId="3814"/>
    <cellStyle name="Заголовок результата расчета 9 2 4" xfId="3815"/>
    <cellStyle name="Заголовок результата расчета 9 2 4 2" xfId="3816"/>
    <cellStyle name="Заголовок результата расчета 9 2 4 3" xfId="3817"/>
    <cellStyle name="Заголовок результата расчета 9 2 5" xfId="3818"/>
    <cellStyle name="Заголовок результата расчета 9 2 6" xfId="3819"/>
    <cellStyle name="Заголовок результата расчета 9 2 7" xfId="3820"/>
    <cellStyle name="Заголовок результата расчета 9 3" xfId="3821"/>
    <cellStyle name="Заголовок результата расчета 9 3 2" xfId="3822"/>
    <cellStyle name="Заголовок результата расчета 9 3 2 2" xfId="3823"/>
    <cellStyle name="Заголовок результата расчета 9 3 3" xfId="3824"/>
    <cellStyle name="Заголовок результата расчета 9 3 4" xfId="3825"/>
    <cellStyle name="Заголовок результата расчета 9 4" xfId="3826"/>
    <cellStyle name="Заголовок результата расчета 9 4 2" xfId="3827"/>
    <cellStyle name="Заголовок результата расчета 9 5" xfId="3828"/>
    <cellStyle name="Заголовок результата расчета 9 5 2" xfId="3829"/>
    <cellStyle name="Заголовок результата расчета 9 6" xfId="3830"/>
    <cellStyle name="Заголовок результата расчета 9 7" xfId="3831"/>
    <cellStyle name="Заголовок свободного показателя" xfId="7"/>
    <cellStyle name="Заголовок свободного показателя 10" xfId="3832"/>
    <cellStyle name="Заголовок свободного показателя 10 2" xfId="3833"/>
    <cellStyle name="Заголовок свободного показателя 10 2 2" xfId="3834"/>
    <cellStyle name="Заголовок свободного показателя 10 2 3" xfId="3835"/>
    <cellStyle name="Заголовок свободного показателя 10 2 3 2" xfId="3836"/>
    <cellStyle name="Заголовок свободного показателя 10 2 4" xfId="3837"/>
    <cellStyle name="Заголовок свободного показателя 10 3" xfId="3838"/>
    <cellStyle name="Заголовок свободного показателя 10 3 2" xfId="3839"/>
    <cellStyle name="Заголовок свободного показателя 10 3 2 2" xfId="3840"/>
    <cellStyle name="Заголовок свободного показателя 10 3 3" xfId="3841"/>
    <cellStyle name="Заголовок свободного показателя 10 3 4" xfId="3842"/>
    <cellStyle name="Заголовок свободного показателя 10 4" xfId="3843"/>
    <cellStyle name="Заголовок свободного показателя 10 4 2" xfId="3844"/>
    <cellStyle name="Заголовок свободного показателя 10 5" xfId="3845"/>
    <cellStyle name="Заголовок свободного показателя 10 6" xfId="3846"/>
    <cellStyle name="Заголовок свободного показателя 11" xfId="3847"/>
    <cellStyle name="Заголовок свободного показателя 11 2" xfId="3848"/>
    <cellStyle name="Заголовок свободного показателя 11 2 2" xfId="3849"/>
    <cellStyle name="Заголовок свободного показателя 11 2 3" xfId="3850"/>
    <cellStyle name="Заголовок свободного показателя 11 2 3 2" xfId="3851"/>
    <cellStyle name="Заголовок свободного показателя 11 2 4" xfId="3852"/>
    <cellStyle name="Заголовок свободного показателя 11 3" xfId="3853"/>
    <cellStyle name="Заголовок свободного показателя 11 3 2" xfId="3854"/>
    <cellStyle name="Заголовок свободного показателя 11 3 2 2" xfId="3855"/>
    <cellStyle name="Заголовок свободного показателя 11 3 3" xfId="3856"/>
    <cellStyle name="Заголовок свободного показателя 11 3 4" xfId="3857"/>
    <cellStyle name="Заголовок свободного показателя 11 4" xfId="3858"/>
    <cellStyle name="Заголовок свободного показателя 11 4 2" xfId="3859"/>
    <cellStyle name="Заголовок свободного показателя 11 5" xfId="3860"/>
    <cellStyle name="Заголовок свободного показателя 11 6" xfId="3861"/>
    <cellStyle name="Заголовок свободного показателя 12" xfId="3862"/>
    <cellStyle name="Заголовок свободного показателя 12 2" xfId="3863"/>
    <cellStyle name="Заголовок свободного показателя 12 2 2" xfId="3864"/>
    <cellStyle name="Заголовок свободного показателя 12 2 3" xfId="3865"/>
    <cellStyle name="Заголовок свободного показателя 12 2 3 2" xfId="3866"/>
    <cellStyle name="Заголовок свободного показателя 12 2 4" xfId="3867"/>
    <cellStyle name="Заголовок свободного показателя 12 3" xfId="3868"/>
    <cellStyle name="Заголовок свободного показателя 12 3 2" xfId="3869"/>
    <cellStyle name="Заголовок свободного показателя 12 3 2 2" xfId="3870"/>
    <cellStyle name="Заголовок свободного показателя 12 3 3" xfId="3871"/>
    <cellStyle name="Заголовок свободного показателя 12 3 4" xfId="3872"/>
    <cellStyle name="Заголовок свободного показателя 12 4" xfId="3873"/>
    <cellStyle name="Заголовок свободного показателя 12 4 2" xfId="3874"/>
    <cellStyle name="Заголовок свободного показателя 12 5" xfId="3875"/>
    <cellStyle name="Заголовок свободного показателя 12 6" xfId="3876"/>
    <cellStyle name="Заголовок свободного показателя 13" xfId="3877"/>
    <cellStyle name="Заголовок свободного показателя 13 2" xfId="3878"/>
    <cellStyle name="Заголовок свободного показателя 13 3" xfId="3879"/>
    <cellStyle name="Заголовок свободного показателя 13 3 2" xfId="3880"/>
    <cellStyle name="Заголовок свободного показателя 13 3 2 2" xfId="3881"/>
    <cellStyle name="Заголовок свободного показателя 13 3 3" xfId="3882"/>
    <cellStyle name="Заголовок свободного показателя 13 3 4" xfId="3883"/>
    <cellStyle name="Заголовок свободного показателя 13 4" xfId="3884"/>
    <cellStyle name="Заголовок свободного показателя 13 4 2" xfId="3885"/>
    <cellStyle name="Заголовок свободного показателя 13 5" xfId="3886"/>
    <cellStyle name="Заголовок свободного показателя 13 6" xfId="3887"/>
    <cellStyle name="Заголовок свободного показателя 14" xfId="3888"/>
    <cellStyle name="Заголовок свободного показателя 14 2" xfId="3889"/>
    <cellStyle name="Заголовок свободного показателя 14 3" xfId="3890"/>
    <cellStyle name="Заголовок свободного показателя 14 3 2" xfId="3891"/>
    <cellStyle name="Заголовок свободного показателя 14 3 2 2" xfId="3892"/>
    <cellStyle name="Заголовок свободного показателя 14 3 3" xfId="3893"/>
    <cellStyle name="Заголовок свободного показателя 14 3 4" xfId="3894"/>
    <cellStyle name="Заголовок свободного показателя 14 4" xfId="3895"/>
    <cellStyle name="Заголовок свободного показателя 14 4 2" xfId="3896"/>
    <cellStyle name="Заголовок свободного показателя 14 5" xfId="3897"/>
    <cellStyle name="Заголовок свободного показателя 14 6" xfId="3898"/>
    <cellStyle name="Заголовок свободного показателя 15" xfId="3899"/>
    <cellStyle name="Заголовок свободного показателя 15 10" xfId="3900"/>
    <cellStyle name="Заголовок свободного показателя 15 10 2" xfId="3901"/>
    <cellStyle name="Заголовок свободного показателя 15 10 2 2" xfId="3902"/>
    <cellStyle name="Заголовок свободного показателя 15 10 3" xfId="3903"/>
    <cellStyle name="Заголовок свободного показателя 15 10 4" xfId="3904"/>
    <cellStyle name="Заголовок свободного показателя 15 11" xfId="3905"/>
    <cellStyle name="Заголовок свободного показателя 15 11 2" xfId="3906"/>
    <cellStyle name="Заголовок свободного показателя 15 12" xfId="3907"/>
    <cellStyle name="Заголовок свободного показателя 15 13" xfId="3908"/>
    <cellStyle name="Заголовок свободного показателя 15 2" xfId="3909"/>
    <cellStyle name="Заголовок свободного показателя 15 2 2" xfId="3910"/>
    <cellStyle name="Заголовок свободного показателя 15 2 2 2" xfId="3911"/>
    <cellStyle name="Заголовок свободного показателя 15 2 3" xfId="3912"/>
    <cellStyle name="Заголовок свободного показателя 15 2 3 2" xfId="3913"/>
    <cellStyle name="Заголовок свободного показателя 15 2 4" xfId="3914"/>
    <cellStyle name="Заголовок свободного показателя 15 3" xfId="3915"/>
    <cellStyle name="Заголовок свободного показателя 15 3 2" xfId="3916"/>
    <cellStyle name="Заголовок свободного показателя 15 3 2 2" xfId="3917"/>
    <cellStyle name="Заголовок свободного показателя 15 3 3" xfId="3918"/>
    <cellStyle name="Заголовок свободного показателя 15 3 3 2" xfId="3919"/>
    <cellStyle name="Заголовок свободного показателя 15 3 4" xfId="3920"/>
    <cellStyle name="Заголовок свободного показателя 15 4" xfId="3921"/>
    <cellStyle name="Заголовок свободного показателя 15 4 2" xfId="3922"/>
    <cellStyle name="Заголовок свободного показателя 15 4 2 2" xfId="3923"/>
    <cellStyle name="Заголовок свободного показателя 15 4 3" xfId="3924"/>
    <cellStyle name="Заголовок свободного показателя 15 4 3 2" xfId="3925"/>
    <cellStyle name="Заголовок свободного показателя 15 4 4" xfId="3926"/>
    <cellStyle name="Заголовок свободного показателя 15 5" xfId="3927"/>
    <cellStyle name="Заголовок свободного показателя 15 5 2" xfId="3928"/>
    <cellStyle name="Заголовок свободного показателя 15 5 2 2" xfId="3929"/>
    <cellStyle name="Заголовок свободного показателя 15 5 3" xfId="3930"/>
    <cellStyle name="Заголовок свободного показателя 15 5 3 2" xfId="3931"/>
    <cellStyle name="Заголовок свободного показателя 15 5 4" xfId="3932"/>
    <cellStyle name="Заголовок свободного показателя 15 6" xfId="3933"/>
    <cellStyle name="Заголовок свободного показателя 15 6 2" xfId="3934"/>
    <cellStyle name="Заголовок свободного показателя 15 6 2 2" xfId="3935"/>
    <cellStyle name="Заголовок свободного показателя 15 6 3" xfId="3936"/>
    <cellStyle name="Заголовок свободного показателя 15 6 3 2" xfId="3937"/>
    <cellStyle name="Заголовок свободного показателя 15 6 4" xfId="3938"/>
    <cellStyle name="Заголовок свободного показателя 15 7" xfId="3939"/>
    <cellStyle name="Заголовок свободного показателя 15 7 2" xfId="3940"/>
    <cellStyle name="Заголовок свободного показателя 15 7 2 2" xfId="3941"/>
    <cellStyle name="Заголовок свободного показателя 15 7 3" xfId="3942"/>
    <cellStyle name="Заголовок свободного показателя 15 7 3 2" xfId="3943"/>
    <cellStyle name="Заголовок свободного показателя 15 7 4" xfId="3944"/>
    <cellStyle name="Заголовок свободного показателя 15 8" xfId="3945"/>
    <cellStyle name="Заголовок свободного показателя 15 8 2" xfId="3946"/>
    <cellStyle name="Заголовок свободного показателя 15 8 2 2" xfId="3947"/>
    <cellStyle name="Заголовок свободного показателя 15 8 3" xfId="3948"/>
    <cellStyle name="Заголовок свободного показателя 15 8 3 2" xfId="3949"/>
    <cellStyle name="Заголовок свободного показателя 15 8 4" xfId="3950"/>
    <cellStyle name="Заголовок свободного показателя 15 9" xfId="3951"/>
    <cellStyle name="Заголовок свободного показателя 15_10470_35589_Расчет показателей КФМ" xfId="3952"/>
    <cellStyle name="Заголовок свободного показателя 16" xfId="3953"/>
    <cellStyle name="Заголовок свободного показателя 16 2" xfId="3954"/>
    <cellStyle name="Заголовок свободного показателя 16 3" xfId="3955"/>
    <cellStyle name="Заголовок свободного показателя 16 3 2" xfId="3956"/>
    <cellStyle name="Заголовок свободного показателя 16 3 2 2" xfId="3957"/>
    <cellStyle name="Заголовок свободного показателя 16 3 3" xfId="3958"/>
    <cellStyle name="Заголовок свободного показателя 16 3 4" xfId="3959"/>
    <cellStyle name="Заголовок свободного показателя 16 4" xfId="3960"/>
    <cellStyle name="Заголовок свободного показателя 16 4 2" xfId="3961"/>
    <cellStyle name="Заголовок свободного показателя 16 5" xfId="3962"/>
    <cellStyle name="Заголовок свободного показателя 16 6" xfId="3963"/>
    <cellStyle name="Заголовок свободного показателя 17" xfId="3964"/>
    <cellStyle name="Заголовок свободного показателя 17 2" xfId="3965"/>
    <cellStyle name="Заголовок свободного показателя 17 3" xfId="3966"/>
    <cellStyle name="Заголовок свободного показателя 17 3 2" xfId="3967"/>
    <cellStyle name="Заголовок свободного показателя 17 3 2 2" xfId="3968"/>
    <cellStyle name="Заголовок свободного показателя 17 3 3" xfId="3969"/>
    <cellStyle name="Заголовок свободного показателя 17 3 4" xfId="3970"/>
    <cellStyle name="Заголовок свободного показателя 17 4" xfId="3971"/>
    <cellStyle name="Заголовок свободного показателя 17 4 2" xfId="3972"/>
    <cellStyle name="Заголовок свободного показателя 17 5" xfId="3973"/>
    <cellStyle name="Заголовок свободного показателя 17 6" xfId="3974"/>
    <cellStyle name="Заголовок свободного показателя 18" xfId="3975"/>
    <cellStyle name="Заголовок свободного показателя 18 2" xfId="3976"/>
    <cellStyle name="Заголовок свободного показателя 18 3" xfId="3977"/>
    <cellStyle name="Заголовок свободного показателя 18 3 2" xfId="3978"/>
    <cellStyle name="Заголовок свободного показателя 18 3 2 2" xfId="3979"/>
    <cellStyle name="Заголовок свободного показателя 18 3 3" xfId="3980"/>
    <cellStyle name="Заголовок свободного показателя 18 3 4" xfId="3981"/>
    <cellStyle name="Заголовок свободного показателя 18 4" xfId="3982"/>
    <cellStyle name="Заголовок свободного показателя 18 4 2" xfId="3983"/>
    <cellStyle name="Заголовок свободного показателя 18 5" xfId="3984"/>
    <cellStyle name="Заголовок свободного показателя 18 6" xfId="3985"/>
    <cellStyle name="Заголовок свободного показателя 19" xfId="3986"/>
    <cellStyle name="Заголовок свободного показателя 19 2" xfId="3987"/>
    <cellStyle name="Заголовок свободного показателя 19 3" xfId="3988"/>
    <cellStyle name="Заголовок свободного показателя 19 3 2" xfId="3989"/>
    <cellStyle name="Заголовок свободного показателя 19 3 2 2" xfId="3990"/>
    <cellStyle name="Заголовок свободного показателя 19 3 3" xfId="3991"/>
    <cellStyle name="Заголовок свободного показателя 19 3 4" xfId="3992"/>
    <cellStyle name="Заголовок свободного показателя 19 4" xfId="3993"/>
    <cellStyle name="Заголовок свободного показателя 19 4 2" xfId="3994"/>
    <cellStyle name="Заголовок свободного показателя 19 5" xfId="3995"/>
    <cellStyle name="Заголовок свободного показателя 19 6" xfId="3996"/>
    <cellStyle name="Заголовок свободного показателя 2" xfId="3997"/>
    <cellStyle name="Заголовок свободного показателя 2 10" xfId="3998"/>
    <cellStyle name="Заголовок свободного показателя 2 10 2" xfId="3999"/>
    <cellStyle name="Заголовок свободного показателя 2 10 2 2" xfId="4000"/>
    <cellStyle name="Заголовок свободного показателя 2 10 3" xfId="4001"/>
    <cellStyle name="Заголовок свободного показателя 2 10 4" xfId="4002"/>
    <cellStyle name="Заголовок свободного показателя 2 11" xfId="4003"/>
    <cellStyle name="Заголовок свободного показателя 2 11 2" xfId="4004"/>
    <cellStyle name="Заголовок свободного показателя 2 11 3" xfId="4005"/>
    <cellStyle name="Заголовок свободного показателя 2 12" xfId="4006"/>
    <cellStyle name="Заголовок свободного показателя 2 13" xfId="4007"/>
    <cellStyle name="Заголовок свободного показателя 2 14" xfId="4008"/>
    <cellStyle name="Заголовок свободного показателя 2 2" xfId="4009"/>
    <cellStyle name="Заголовок свободного показателя 2 2 10" xfId="4010"/>
    <cellStyle name="Заголовок свободного показателя 2 2 10 2" xfId="4011"/>
    <cellStyle name="Заголовок свободного показателя 2 2 11" xfId="4012"/>
    <cellStyle name="Заголовок свободного показателя 2 2 2" xfId="4013"/>
    <cellStyle name="Заголовок свободного показателя 2 2 2 2" xfId="4014"/>
    <cellStyle name="Заголовок свободного показателя 2 2 2 3" xfId="4015"/>
    <cellStyle name="Заголовок свободного показателя 2 2 2 3 2" xfId="4016"/>
    <cellStyle name="Заголовок свободного показателя 2 2 2 3 3" xfId="4017"/>
    <cellStyle name="Заголовок свободного показателя 2 2 2 4" xfId="4018"/>
    <cellStyle name="Заголовок свободного показателя 2 2 2 5" xfId="4019"/>
    <cellStyle name="Заголовок свободного показателя 2 2 2 6" xfId="4020"/>
    <cellStyle name="Заголовок свободного показателя 2 2 3" xfId="4021"/>
    <cellStyle name="Заголовок свободного показателя 2 2 3 2" xfId="4022"/>
    <cellStyle name="Заголовок свободного показателя 2 2 3 3" xfId="4023"/>
    <cellStyle name="Заголовок свободного показателя 2 2 3 3 2" xfId="4024"/>
    <cellStyle name="Заголовок свободного показателя 2 2 3 3 3" xfId="4025"/>
    <cellStyle name="Заголовок свободного показателя 2 2 3 4" xfId="4026"/>
    <cellStyle name="Заголовок свободного показателя 2 2 3 5" xfId="4027"/>
    <cellStyle name="Заголовок свободного показателя 2 2 3 6" xfId="4028"/>
    <cellStyle name="Заголовок свободного показателя 2 2 4" xfId="4029"/>
    <cellStyle name="Заголовок свободного показателя 2 2 4 2" xfId="4030"/>
    <cellStyle name="Заголовок свободного показателя 2 2 4 3" xfId="4031"/>
    <cellStyle name="Заголовок свободного показателя 2 2 4 3 2" xfId="4032"/>
    <cellStyle name="Заголовок свободного показателя 2 2 4 3 3" xfId="4033"/>
    <cellStyle name="Заголовок свободного показателя 2 2 4 4" xfId="4034"/>
    <cellStyle name="Заголовок свободного показателя 2 2 4 5" xfId="4035"/>
    <cellStyle name="Заголовок свободного показателя 2 2 4 6" xfId="4036"/>
    <cellStyle name="Заголовок свободного показателя 2 2 5" xfId="4037"/>
    <cellStyle name="Заголовок свободного показателя 2 2 5 2" xfId="4038"/>
    <cellStyle name="Заголовок свободного показателя 2 2 5 3" xfId="4039"/>
    <cellStyle name="Заголовок свободного показателя 2 2 5 3 2" xfId="4040"/>
    <cellStyle name="Заголовок свободного показателя 2 2 5 3 3" xfId="4041"/>
    <cellStyle name="Заголовок свободного показателя 2 2 5 4" xfId="4042"/>
    <cellStyle name="Заголовок свободного показателя 2 2 5 5" xfId="4043"/>
    <cellStyle name="Заголовок свободного показателя 2 2 5 6" xfId="4044"/>
    <cellStyle name="Заголовок свободного показателя 2 2 6" xfId="4045"/>
    <cellStyle name="Заголовок свободного показателя 2 2 6 2" xfId="4046"/>
    <cellStyle name="Заголовок свободного показателя 2 2 6 3" xfId="4047"/>
    <cellStyle name="Заголовок свободного показателя 2 2 6 3 2" xfId="4048"/>
    <cellStyle name="Заголовок свободного показателя 2 2 6 3 3" xfId="4049"/>
    <cellStyle name="Заголовок свободного показателя 2 2 6 4" xfId="4050"/>
    <cellStyle name="Заголовок свободного показателя 2 2 6 5" xfId="4051"/>
    <cellStyle name="Заголовок свободного показателя 2 2 6 6" xfId="4052"/>
    <cellStyle name="Заголовок свободного показателя 2 2 7" xfId="4053"/>
    <cellStyle name="Заголовок свободного показателя 2 2 7 2" xfId="4054"/>
    <cellStyle name="Заголовок свободного показателя 2 2 7 3" xfId="4055"/>
    <cellStyle name="Заголовок свободного показателя 2 2 7 3 2" xfId="4056"/>
    <cellStyle name="Заголовок свободного показателя 2 2 7 3 3" xfId="4057"/>
    <cellStyle name="Заголовок свободного показателя 2 2 7 4" xfId="4058"/>
    <cellStyle name="Заголовок свободного показателя 2 2 7 5" xfId="4059"/>
    <cellStyle name="Заголовок свободного показателя 2 2 7 6" xfId="4060"/>
    <cellStyle name="Заголовок свободного показателя 2 2 8" xfId="4061"/>
    <cellStyle name="Заголовок свободного показателя 2 2 8 2" xfId="4062"/>
    <cellStyle name="Заголовок свободного показателя 2 2 8 3" xfId="4063"/>
    <cellStyle name="Заголовок свободного показателя 2 2 8 3 2" xfId="4064"/>
    <cellStyle name="Заголовок свободного показателя 2 2 8 3 3" xfId="4065"/>
    <cellStyle name="Заголовок свободного показателя 2 2 8 4" xfId="4066"/>
    <cellStyle name="Заголовок свободного показателя 2 2 8 5" xfId="4067"/>
    <cellStyle name="Заголовок свободного показателя 2 2 8 6" xfId="4068"/>
    <cellStyle name="Заголовок свободного показателя 2 2 9" xfId="4069"/>
    <cellStyle name="Заголовок свободного показателя 2 2 9 2" xfId="4070"/>
    <cellStyle name="Заголовок свободного показателя 2 2 9 2 2" xfId="4071"/>
    <cellStyle name="Заголовок свободного показателя 2 2 9 3" xfId="4072"/>
    <cellStyle name="Заголовок свободного показателя 2 2 9 4" xfId="4073"/>
    <cellStyle name="Заголовок свободного показателя 2 2_10470_35589_Расчет показателей КФМ" xfId="4074"/>
    <cellStyle name="Заголовок свободного показателя 2 3" xfId="4075"/>
    <cellStyle name="Заголовок свободного показателя 2 3 2" xfId="4076"/>
    <cellStyle name="Заголовок свободного показателя 2 3 3" xfId="4077"/>
    <cellStyle name="Заголовок свободного показателя 2 3 3 2" xfId="4078"/>
    <cellStyle name="Заголовок свободного показателя 2 3 3 3" xfId="4079"/>
    <cellStyle name="Заголовок свободного показателя 2 3 4" xfId="4080"/>
    <cellStyle name="Заголовок свободного показателя 2 3 5" xfId="4081"/>
    <cellStyle name="Заголовок свободного показателя 2 3 6" xfId="4082"/>
    <cellStyle name="Заголовок свободного показателя 2 4" xfId="4083"/>
    <cellStyle name="Заголовок свободного показателя 2 4 2" xfId="4084"/>
    <cellStyle name="Заголовок свободного показателя 2 4 2 2" xfId="4085"/>
    <cellStyle name="Заголовок свободного показателя 2 4 3" xfId="4086"/>
    <cellStyle name="Заголовок свободного показателя 2 4 3 2" xfId="4087"/>
    <cellStyle name="Заголовок свободного показателя 2 4 4" xfId="4088"/>
    <cellStyle name="Заголовок свободного показателя 2 5" xfId="4089"/>
    <cellStyle name="Заголовок свободного показателя 2 5 2" xfId="4090"/>
    <cellStyle name="Заголовок свободного показателя 2 5 2 2" xfId="4091"/>
    <cellStyle name="Заголовок свободного показателя 2 5 3" xfId="4092"/>
    <cellStyle name="Заголовок свободного показателя 2 5 3 2" xfId="4093"/>
    <cellStyle name="Заголовок свободного показателя 2 5 4" xfId="4094"/>
    <cellStyle name="Заголовок свободного показателя 2 6" xfId="4095"/>
    <cellStyle name="Заголовок свободного показателя 2 6 2" xfId="4096"/>
    <cellStyle name="Заголовок свободного показателя 2 6 2 2" xfId="4097"/>
    <cellStyle name="Заголовок свободного показателя 2 6 3" xfId="4098"/>
    <cellStyle name="Заголовок свободного показателя 2 6 3 2" xfId="4099"/>
    <cellStyle name="Заголовок свободного показателя 2 6 4" xfId="4100"/>
    <cellStyle name="Заголовок свободного показателя 2 7" xfId="4101"/>
    <cellStyle name="Заголовок свободного показателя 2 7 2" xfId="4102"/>
    <cellStyle name="Заголовок свободного показателя 2 7 2 2" xfId="4103"/>
    <cellStyle name="Заголовок свободного показателя 2 7 3" xfId="4104"/>
    <cellStyle name="Заголовок свободного показателя 2 7 3 2" xfId="4105"/>
    <cellStyle name="Заголовок свободного показателя 2 7 4" xfId="4106"/>
    <cellStyle name="Заголовок свободного показателя 2 8" xfId="4107"/>
    <cellStyle name="Заголовок свободного показателя 2 8 2" xfId="4108"/>
    <cellStyle name="Заголовок свободного показателя 2 8 2 2" xfId="4109"/>
    <cellStyle name="Заголовок свободного показателя 2 8 3" xfId="4110"/>
    <cellStyle name="Заголовок свободного показателя 2 8 3 2" xfId="4111"/>
    <cellStyle name="Заголовок свободного показателя 2 8 4" xfId="4112"/>
    <cellStyle name="Заголовок свободного показателя 2 9" xfId="4113"/>
    <cellStyle name="Заголовок свободного показателя 2 9 2" xfId="4114"/>
    <cellStyle name="Заголовок свободного показателя 2 9 2 2" xfId="4115"/>
    <cellStyle name="Заголовок свободного показателя 2 9 3" xfId="4116"/>
    <cellStyle name="Заголовок свободного показателя 2 9 3 2" xfId="4117"/>
    <cellStyle name="Заголовок свободного показателя 2 9 4" xfId="4118"/>
    <cellStyle name="Заголовок свободного показателя 2_10470_35589_Расчет показателей КФМ" xfId="4119"/>
    <cellStyle name="Заголовок свободного показателя 20" xfId="4120"/>
    <cellStyle name="Заголовок свободного показателя 20 2" xfId="4121"/>
    <cellStyle name="Заголовок свободного показателя 20 3" xfId="4122"/>
    <cellStyle name="Заголовок свободного показателя 20 3 2" xfId="4123"/>
    <cellStyle name="Заголовок свободного показателя 20 3 2 2" xfId="4124"/>
    <cellStyle name="Заголовок свободного показателя 20 3 3" xfId="4125"/>
    <cellStyle name="Заголовок свободного показателя 20 3 4" xfId="4126"/>
    <cellStyle name="Заголовок свободного показателя 20 4" xfId="4127"/>
    <cellStyle name="Заголовок свободного показателя 20 4 2" xfId="4128"/>
    <cellStyle name="Заголовок свободного показателя 20 5" xfId="4129"/>
    <cellStyle name="Заголовок свободного показателя 20 6" xfId="4130"/>
    <cellStyle name="Заголовок свободного показателя 21" xfId="4131"/>
    <cellStyle name="Заголовок свободного показателя 21 2" xfId="4132"/>
    <cellStyle name="Заголовок свободного показателя 21 3" xfId="4133"/>
    <cellStyle name="Заголовок свободного показателя 21 3 2" xfId="4134"/>
    <cellStyle name="Заголовок свободного показателя 21 3 2 2" xfId="4135"/>
    <cellStyle name="Заголовок свободного показателя 21 3 3" xfId="4136"/>
    <cellStyle name="Заголовок свободного показателя 21 3 4" xfId="4137"/>
    <cellStyle name="Заголовок свободного показателя 21 4" xfId="4138"/>
    <cellStyle name="Заголовок свободного показателя 21 4 2" xfId="4139"/>
    <cellStyle name="Заголовок свободного показателя 21 5" xfId="4140"/>
    <cellStyle name="Заголовок свободного показателя 21 6" xfId="4141"/>
    <cellStyle name="Заголовок свободного показателя 22" xfId="4142"/>
    <cellStyle name="Заголовок свободного показателя 22 2" xfId="4143"/>
    <cellStyle name="Заголовок свободного показателя 23" xfId="4144"/>
    <cellStyle name="Заголовок свободного показателя 23 2" xfId="4145"/>
    <cellStyle name="Заголовок свободного показателя 3" xfId="4146"/>
    <cellStyle name="Заголовок свободного показателя 3 2" xfId="4147"/>
    <cellStyle name="Заголовок свободного показателя 3 2 2" xfId="4148"/>
    <cellStyle name="Заголовок свободного показателя 3 2 3" xfId="4149"/>
    <cellStyle name="Заголовок свободного показателя 3 2 3 2" xfId="4150"/>
    <cellStyle name="Заголовок свободного показателя 3 2 3 3" xfId="4151"/>
    <cellStyle name="Заголовок свободного показателя 3 2 4" xfId="4152"/>
    <cellStyle name="Заголовок свободного показателя 3 2 5" xfId="4153"/>
    <cellStyle name="Заголовок свободного показателя 3 2 6" xfId="4154"/>
    <cellStyle name="Заголовок свободного показателя 3 3" xfId="4155"/>
    <cellStyle name="Заголовок свободного показателя 3 3 2" xfId="4156"/>
    <cellStyle name="Заголовок свободного показателя 3 3 2 2" xfId="4157"/>
    <cellStyle name="Заголовок свободного показателя 3 3 3" xfId="4158"/>
    <cellStyle name="Заголовок свободного показателя 3 3 4" xfId="4159"/>
    <cellStyle name="Заголовок свободного показателя 3 4" xfId="4160"/>
    <cellStyle name="Заголовок свободного показателя 3 4 2" xfId="4161"/>
    <cellStyle name="Заголовок свободного показателя 3 4 3" xfId="4162"/>
    <cellStyle name="Заголовок свободного показателя 3 5" xfId="4163"/>
    <cellStyle name="Заголовок свободного показателя 3 6" xfId="4164"/>
    <cellStyle name="Заголовок свободного показателя 3 7" xfId="4165"/>
    <cellStyle name="Заголовок свободного показателя 4" xfId="4166"/>
    <cellStyle name="Заголовок свободного показателя 4 2" xfId="4167"/>
    <cellStyle name="Заголовок свободного показателя 4 2 2" xfId="4168"/>
    <cellStyle name="Заголовок свободного показателя 4 2 3" xfId="4169"/>
    <cellStyle name="Заголовок свободного показателя 4 2 3 2" xfId="4170"/>
    <cellStyle name="Заголовок свободного показателя 4 2 3 3" xfId="4171"/>
    <cellStyle name="Заголовок свободного показателя 4 2 4" xfId="4172"/>
    <cellStyle name="Заголовок свободного показателя 4 2 5" xfId="4173"/>
    <cellStyle name="Заголовок свободного показателя 4 2 6" xfId="4174"/>
    <cellStyle name="Заголовок свободного показателя 4 3" xfId="4175"/>
    <cellStyle name="Заголовок свободного показателя 4 3 2" xfId="4176"/>
    <cellStyle name="Заголовок свободного показателя 4 3 2 2" xfId="4177"/>
    <cellStyle name="Заголовок свободного показателя 4 3 3" xfId="4178"/>
    <cellStyle name="Заголовок свободного показателя 4 3 4" xfId="4179"/>
    <cellStyle name="Заголовок свободного показателя 4 4" xfId="4180"/>
    <cellStyle name="Заголовок свободного показателя 4 4 2" xfId="4181"/>
    <cellStyle name="Заголовок свободного показателя 4 4 3" xfId="4182"/>
    <cellStyle name="Заголовок свободного показателя 4 5" xfId="4183"/>
    <cellStyle name="Заголовок свободного показателя 4 6" xfId="4184"/>
    <cellStyle name="Заголовок свободного показателя 4 7" xfId="4185"/>
    <cellStyle name="Заголовок свободного показателя 5" xfId="4186"/>
    <cellStyle name="Заголовок свободного показателя 5 2" xfId="4187"/>
    <cellStyle name="Заголовок свободного показателя 5 2 2" xfId="4188"/>
    <cellStyle name="Заголовок свободного показателя 5 2 3" xfId="4189"/>
    <cellStyle name="Заголовок свободного показателя 5 2 3 2" xfId="4190"/>
    <cellStyle name="Заголовок свободного показателя 5 2 3 3" xfId="4191"/>
    <cellStyle name="Заголовок свободного показателя 5 2 4" xfId="4192"/>
    <cellStyle name="Заголовок свободного показателя 5 2 5" xfId="4193"/>
    <cellStyle name="Заголовок свободного показателя 5 2 6" xfId="4194"/>
    <cellStyle name="Заголовок свободного показателя 5 3" xfId="4195"/>
    <cellStyle name="Заголовок свободного показателя 5 3 2" xfId="4196"/>
    <cellStyle name="Заголовок свободного показателя 5 3 2 2" xfId="4197"/>
    <cellStyle name="Заголовок свободного показателя 5 3 3" xfId="4198"/>
    <cellStyle name="Заголовок свободного показателя 5 3 4" xfId="4199"/>
    <cellStyle name="Заголовок свободного показателя 5 4" xfId="4200"/>
    <cellStyle name="Заголовок свободного показателя 5 4 2" xfId="4201"/>
    <cellStyle name="Заголовок свободного показателя 5 4 3" xfId="4202"/>
    <cellStyle name="Заголовок свободного показателя 5 5" xfId="4203"/>
    <cellStyle name="Заголовок свободного показателя 5 6" xfId="4204"/>
    <cellStyle name="Заголовок свободного показателя 5 7" xfId="4205"/>
    <cellStyle name="Заголовок свободного показателя 6" xfId="4206"/>
    <cellStyle name="Заголовок свободного показателя 6 2" xfId="4207"/>
    <cellStyle name="Заголовок свободного показателя 6 2 2" xfId="4208"/>
    <cellStyle name="Заголовок свободного показателя 6 2 3" xfId="4209"/>
    <cellStyle name="Заголовок свободного показателя 6 2 3 2" xfId="4210"/>
    <cellStyle name="Заголовок свободного показателя 6 2 3 3" xfId="4211"/>
    <cellStyle name="Заголовок свободного показателя 6 2 4" xfId="4212"/>
    <cellStyle name="Заголовок свободного показателя 6 2 5" xfId="4213"/>
    <cellStyle name="Заголовок свободного показателя 6 2 6" xfId="4214"/>
    <cellStyle name="Заголовок свободного показателя 6 3" xfId="4215"/>
    <cellStyle name="Заголовок свободного показателя 6 3 2" xfId="4216"/>
    <cellStyle name="Заголовок свободного показателя 6 3 2 2" xfId="4217"/>
    <cellStyle name="Заголовок свободного показателя 6 3 3" xfId="4218"/>
    <cellStyle name="Заголовок свободного показателя 6 3 4" xfId="4219"/>
    <cellStyle name="Заголовок свободного показателя 6 4" xfId="4220"/>
    <cellStyle name="Заголовок свободного показателя 6 4 2" xfId="4221"/>
    <cellStyle name="Заголовок свободного показателя 6 4 3" xfId="4222"/>
    <cellStyle name="Заголовок свободного показателя 6 5" xfId="4223"/>
    <cellStyle name="Заголовок свободного показателя 6 6" xfId="4224"/>
    <cellStyle name="Заголовок свободного показателя 6 7" xfId="4225"/>
    <cellStyle name="Заголовок свободного показателя 7" xfId="4226"/>
    <cellStyle name="Заголовок свободного показателя 7 2" xfId="4227"/>
    <cellStyle name="Заголовок свободного показателя 7 2 2" xfId="4228"/>
    <cellStyle name="Заголовок свободного показателя 7 2 3" xfId="4229"/>
    <cellStyle name="Заголовок свободного показателя 7 2 3 2" xfId="4230"/>
    <cellStyle name="Заголовок свободного показателя 7 2 3 3" xfId="4231"/>
    <cellStyle name="Заголовок свободного показателя 7 2 4" xfId="4232"/>
    <cellStyle name="Заголовок свободного показателя 7 2 5" xfId="4233"/>
    <cellStyle name="Заголовок свободного показателя 7 2 6" xfId="4234"/>
    <cellStyle name="Заголовок свободного показателя 7 3" xfId="4235"/>
    <cellStyle name="Заголовок свободного показателя 7 3 2" xfId="4236"/>
    <cellStyle name="Заголовок свободного показателя 7 3 2 2" xfId="4237"/>
    <cellStyle name="Заголовок свободного показателя 7 3 3" xfId="4238"/>
    <cellStyle name="Заголовок свободного показателя 7 3 4" xfId="4239"/>
    <cellStyle name="Заголовок свободного показателя 7 4" xfId="4240"/>
    <cellStyle name="Заголовок свободного показателя 7 4 2" xfId="4241"/>
    <cellStyle name="Заголовок свободного показателя 7 4 3" xfId="4242"/>
    <cellStyle name="Заголовок свободного показателя 7 5" xfId="4243"/>
    <cellStyle name="Заголовок свободного показателя 7 6" xfId="4244"/>
    <cellStyle name="Заголовок свободного показателя 7 7" xfId="4245"/>
    <cellStyle name="Заголовок свободного показателя 8" xfId="4246"/>
    <cellStyle name="Заголовок свободного показателя 8 2" xfId="4247"/>
    <cellStyle name="Заголовок свободного показателя 8 2 2" xfId="4248"/>
    <cellStyle name="Заголовок свободного показателя 8 2 3" xfId="4249"/>
    <cellStyle name="Заголовок свободного показателя 8 2 3 2" xfId="4250"/>
    <cellStyle name="Заголовок свободного показателя 8 2 3 3" xfId="4251"/>
    <cellStyle name="Заголовок свободного показателя 8 2 4" xfId="4252"/>
    <cellStyle name="Заголовок свободного показателя 8 2 5" xfId="4253"/>
    <cellStyle name="Заголовок свободного показателя 8 2 6" xfId="4254"/>
    <cellStyle name="Заголовок свободного показателя 8 3" xfId="4255"/>
    <cellStyle name="Заголовок свободного показателя 8 3 2" xfId="4256"/>
    <cellStyle name="Заголовок свободного показателя 8 3 2 2" xfId="4257"/>
    <cellStyle name="Заголовок свободного показателя 8 3 3" xfId="4258"/>
    <cellStyle name="Заголовок свободного показателя 8 3 4" xfId="4259"/>
    <cellStyle name="Заголовок свободного показателя 8 4" xfId="4260"/>
    <cellStyle name="Заголовок свободного показателя 8 4 2" xfId="4261"/>
    <cellStyle name="Заголовок свободного показателя 8 4 3" xfId="4262"/>
    <cellStyle name="Заголовок свободного показателя 8 5" xfId="4263"/>
    <cellStyle name="Заголовок свободного показателя 8 6" xfId="4264"/>
    <cellStyle name="Заголовок свободного показателя 8 7" xfId="4265"/>
    <cellStyle name="Заголовок свободного показателя 9" xfId="4266"/>
    <cellStyle name="Заголовок свободного показателя 9 2" xfId="4267"/>
    <cellStyle name="Заголовок свободного показателя 9 2 2" xfId="4268"/>
    <cellStyle name="Заголовок свободного показателя 9 2 2 2" xfId="4269"/>
    <cellStyle name="Заголовок свободного показателя 9 2 3" xfId="4270"/>
    <cellStyle name="Заголовок свободного показателя 9 2 4" xfId="4271"/>
    <cellStyle name="Заголовок свободного показателя 9 2 4 2" xfId="4272"/>
    <cellStyle name="Заголовок свободного показателя 9 2 4 3" xfId="4273"/>
    <cellStyle name="Заголовок свободного показателя 9 2 5" xfId="4274"/>
    <cellStyle name="Заголовок свободного показателя 9 2 6" xfId="4275"/>
    <cellStyle name="Заголовок свободного показателя 9 2 7" xfId="4276"/>
    <cellStyle name="Заголовок свободного показателя 9 3" xfId="4277"/>
    <cellStyle name="Заголовок свободного показателя 9 3 2" xfId="4278"/>
    <cellStyle name="Заголовок свободного показателя 9 3 2 2" xfId="4279"/>
    <cellStyle name="Заголовок свободного показателя 9 3 3" xfId="4280"/>
    <cellStyle name="Заголовок свободного показателя 9 3 4" xfId="4281"/>
    <cellStyle name="Заголовок свободного показателя 9 4" xfId="4282"/>
    <cellStyle name="Заголовок свободного показателя 9 4 2" xfId="4283"/>
    <cellStyle name="Заголовок свободного показателя 9 5" xfId="4284"/>
    <cellStyle name="Заголовок свободного показателя 9 5 2" xfId="4285"/>
    <cellStyle name="Заголовок свободного показателя 9 6" xfId="4286"/>
    <cellStyle name="Заголовок свободного показателя 9 7" xfId="4287"/>
    <cellStyle name="Значение фильтра" xfId="13"/>
    <cellStyle name="Значение фильтра [печать]" xfId="14"/>
    <cellStyle name="Значение фильтра [печать] 10" xfId="4288"/>
    <cellStyle name="Значение фильтра [печать] 10 2" xfId="4289"/>
    <cellStyle name="Значение фильтра [печать] 10 2 2" xfId="4290"/>
    <cellStyle name="Значение фильтра [печать] 10 2 3" xfId="4291"/>
    <cellStyle name="Значение фильтра [печать] 10 2 3 2" xfId="4292"/>
    <cellStyle name="Значение фильтра [печать] 10 2 4" xfId="4293"/>
    <cellStyle name="Значение фильтра [печать] 10 3" xfId="4294"/>
    <cellStyle name="Значение фильтра [печать] 10 3 2" xfId="4295"/>
    <cellStyle name="Значение фильтра [печать] 10 3 2 2" xfId="4296"/>
    <cellStyle name="Значение фильтра [печать] 10 3 3" xfId="4297"/>
    <cellStyle name="Значение фильтра [печать] 10 3 4" xfId="4298"/>
    <cellStyle name="Значение фильтра [печать] 10 4" xfId="4299"/>
    <cellStyle name="Значение фильтра [печать] 10 4 2" xfId="4300"/>
    <cellStyle name="Значение фильтра [печать] 10 5" xfId="4301"/>
    <cellStyle name="Значение фильтра [печать] 10 6" xfId="4302"/>
    <cellStyle name="Значение фильтра [печать] 11" xfId="4303"/>
    <cellStyle name="Значение фильтра [печать] 11 2" xfId="4304"/>
    <cellStyle name="Значение фильтра [печать] 11 2 2" xfId="4305"/>
    <cellStyle name="Значение фильтра [печать] 11 2 3" xfId="4306"/>
    <cellStyle name="Значение фильтра [печать] 11 2 3 2" xfId="4307"/>
    <cellStyle name="Значение фильтра [печать] 11 2 4" xfId="4308"/>
    <cellStyle name="Значение фильтра [печать] 11 3" xfId="4309"/>
    <cellStyle name="Значение фильтра [печать] 11 3 2" xfId="4310"/>
    <cellStyle name="Значение фильтра [печать] 11 3 2 2" xfId="4311"/>
    <cellStyle name="Значение фильтра [печать] 11 3 3" xfId="4312"/>
    <cellStyle name="Значение фильтра [печать] 11 3 4" xfId="4313"/>
    <cellStyle name="Значение фильтра [печать] 11 4" xfId="4314"/>
    <cellStyle name="Значение фильтра [печать] 11 4 2" xfId="4315"/>
    <cellStyle name="Значение фильтра [печать] 11 5" xfId="4316"/>
    <cellStyle name="Значение фильтра [печать] 11 6" xfId="4317"/>
    <cellStyle name="Значение фильтра [печать] 12" xfId="4318"/>
    <cellStyle name="Значение фильтра [печать] 12 2" xfId="4319"/>
    <cellStyle name="Значение фильтра [печать] 12 2 2" xfId="4320"/>
    <cellStyle name="Значение фильтра [печать] 12 2 3" xfId="4321"/>
    <cellStyle name="Значение фильтра [печать] 12 2 3 2" xfId="4322"/>
    <cellStyle name="Значение фильтра [печать] 12 2 4" xfId="4323"/>
    <cellStyle name="Значение фильтра [печать] 12 3" xfId="4324"/>
    <cellStyle name="Значение фильтра [печать] 12 3 2" xfId="4325"/>
    <cellStyle name="Значение фильтра [печать] 12 3 2 2" xfId="4326"/>
    <cellStyle name="Значение фильтра [печать] 12 3 3" xfId="4327"/>
    <cellStyle name="Значение фильтра [печать] 12 3 4" xfId="4328"/>
    <cellStyle name="Значение фильтра [печать] 12 4" xfId="4329"/>
    <cellStyle name="Значение фильтра [печать] 12 4 2" xfId="4330"/>
    <cellStyle name="Значение фильтра [печать] 12 5" xfId="4331"/>
    <cellStyle name="Значение фильтра [печать] 12 6" xfId="4332"/>
    <cellStyle name="Значение фильтра [печать] 13" xfId="4333"/>
    <cellStyle name="Значение фильтра [печать] 13 2" xfId="4334"/>
    <cellStyle name="Значение фильтра [печать] 13 3" xfId="4335"/>
    <cellStyle name="Значение фильтра [печать] 13 3 2" xfId="4336"/>
    <cellStyle name="Значение фильтра [печать] 13 3 2 2" xfId="4337"/>
    <cellStyle name="Значение фильтра [печать] 13 3 3" xfId="4338"/>
    <cellStyle name="Значение фильтра [печать] 13 3 4" xfId="4339"/>
    <cellStyle name="Значение фильтра [печать] 13 4" xfId="4340"/>
    <cellStyle name="Значение фильтра [печать] 13 4 2" xfId="4341"/>
    <cellStyle name="Значение фильтра [печать] 13 5" xfId="4342"/>
    <cellStyle name="Значение фильтра [печать] 13 6" xfId="4343"/>
    <cellStyle name="Значение фильтра [печать] 14" xfId="4344"/>
    <cellStyle name="Значение фильтра [печать] 14 2" xfId="4345"/>
    <cellStyle name="Значение фильтра [печать] 14 3" xfId="4346"/>
    <cellStyle name="Значение фильтра [печать] 14 3 2" xfId="4347"/>
    <cellStyle name="Значение фильтра [печать] 14 3 2 2" xfId="4348"/>
    <cellStyle name="Значение фильтра [печать] 14 3 3" xfId="4349"/>
    <cellStyle name="Значение фильтра [печать] 14 3 4" xfId="4350"/>
    <cellStyle name="Значение фильтра [печать] 14 4" xfId="4351"/>
    <cellStyle name="Значение фильтра [печать] 14 4 2" xfId="4352"/>
    <cellStyle name="Значение фильтра [печать] 14 5" xfId="4353"/>
    <cellStyle name="Значение фильтра [печать] 14 6" xfId="4354"/>
    <cellStyle name="Значение фильтра [печать] 15" xfId="4355"/>
    <cellStyle name="Значение фильтра [печать] 15 10" xfId="4356"/>
    <cellStyle name="Значение фильтра [печать] 15 10 2" xfId="4357"/>
    <cellStyle name="Значение фильтра [печать] 15 10 2 2" xfId="4358"/>
    <cellStyle name="Значение фильтра [печать] 15 10 3" xfId="4359"/>
    <cellStyle name="Значение фильтра [печать] 15 10 4" xfId="4360"/>
    <cellStyle name="Значение фильтра [печать] 15 11" xfId="4361"/>
    <cellStyle name="Значение фильтра [печать] 15 11 2" xfId="4362"/>
    <cellStyle name="Значение фильтра [печать] 15 12" xfId="4363"/>
    <cellStyle name="Значение фильтра [печать] 15 13" xfId="4364"/>
    <cellStyle name="Значение фильтра [печать] 15 2" xfId="4365"/>
    <cellStyle name="Значение фильтра [печать] 15 2 2" xfId="4366"/>
    <cellStyle name="Значение фильтра [печать] 15 2 2 2" xfId="4367"/>
    <cellStyle name="Значение фильтра [печать] 15 2 3" xfId="4368"/>
    <cellStyle name="Значение фильтра [печать] 15 2 3 2" xfId="4369"/>
    <cellStyle name="Значение фильтра [печать] 15 2 4" xfId="4370"/>
    <cellStyle name="Значение фильтра [печать] 15 3" xfId="4371"/>
    <cellStyle name="Значение фильтра [печать] 15 3 2" xfId="4372"/>
    <cellStyle name="Значение фильтра [печать] 15 3 2 2" xfId="4373"/>
    <cellStyle name="Значение фильтра [печать] 15 3 3" xfId="4374"/>
    <cellStyle name="Значение фильтра [печать] 15 3 3 2" xfId="4375"/>
    <cellStyle name="Значение фильтра [печать] 15 3 4" xfId="4376"/>
    <cellStyle name="Значение фильтра [печать] 15 4" xfId="4377"/>
    <cellStyle name="Значение фильтра [печать] 15 4 2" xfId="4378"/>
    <cellStyle name="Значение фильтра [печать] 15 4 2 2" xfId="4379"/>
    <cellStyle name="Значение фильтра [печать] 15 4 3" xfId="4380"/>
    <cellStyle name="Значение фильтра [печать] 15 4 3 2" xfId="4381"/>
    <cellStyle name="Значение фильтра [печать] 15 4 4" xfId="4382"/>
    <cellStyle name="Значение фильтра [печать] 15 5" xfId="4383"/>
    <cellStyle name="Значение фильтра [печать] 15 5 2" xfId="4384"/>
    <cellStyle name="Значение фильтра [печать] 15 5 2 2" xfId="4385"/>
    <cellStyle name="Значение фильтра [печать] 15 5 3" xfId="4386"/>
    <cellStyle name="Значение фильтра [печать] 15 5 3 2" xfId="4387"/>
    <cellStyle name="Значение фильтра [печать] 15 5 4" xfId="4388"/>
    <cellStyle name="Значение фильтра [печать] 15 6" xfId="4389"/>
    <cellStyle name="Значение фильтра [печать] 15 6 2" xfId="4390"/>
    <cellStyle name="Значение фильтра [печать] 15 6 2 2" xfId="4391"/>
    <cellStyle name="Значение фильтра [печать] 15 6 3" xfId="4392"/>
    <cellStyle name="Значение фильтра [печать] 15 6 3 2" xfId="4393"/>
    <cellStyle name="Значение фильтра [печать] 15 6 4" xfId="4394"/>
    <cellStyle name="Значение фильтра [печать] 15 7" xfId="4395"/>
    <cellStyle name="Значение фильтра [печать] 15 7 2" xfId="4396"/>
    <cellStyle name="Значение фильтра [печать] 15 7 2 2" xfId="4397"/>
    <cellStyle name="Значение фильтра [печать] 15 7 3" xfId="4398"/>
    <cellStyle name="Значение фильтра [печать] 15 7 3 2" xfId="4399"/>
    <cellStyle name="Значение фильтра [печать] 15 7 4" xfId="4400"/>
    <cellStyle name="Значение фильтра [печать] 15 8" xfId="4401"/>
    <cellStyle name="Значение фильтра [печать] 15 8 2" xfId="4402"/>
    <cellStyle name="Значение фильтра [печать] 15 8 2 2" xfId="4403"/>
    <cellStyle name="Значение фильтра [печать] 15 8 3" xfId="4404"/>
    <cellStyle name="Значение фильтра [печать] 15 8 3 2" xfId="4405"/>
    <cellStyle name="Значение фильтра [печать] 15 8 4" xfId="4406"/>
    <cellStyle name="Значение фильтра [печать] 15 9" xfId="4407"/>
    <cellStyle name="Значение фильтра [печать] 15_10470_35589_Расчет показателей КФМ" xfId="4408"/>
    <cellStyle name="Значение фильтра [печать] 16" xfId="4409"/>
    <cellStyle name="Значение фильтра [печать] 16 2" xfId="4410"/>
    <cellStyle name="Значение фильтра [печать] 16 3" xfId="4411"/>
    <cellStyle name="Значение фильтра [печать] 16 3 2" xfId="4412"/>
    <cellStyle name="Значение фильтра [печать] 16 3 2 2" xfId="4413"/>
    <cellStyle name="Значение фильтра [печать] 16 3 3" xfId="4414"/>
    <cellStyle name="Значение фильтра [печать] 16 3 4" xfId="4415"/>
    <cellStyle name="Значение фильтра [печать] 16 4" xfId="4416"/>
    <cellStyle name="Значение фильтра [печать] 16 4 2" xfId="4417"/>
    <cellStyle name="Значение фильтра [печать] 16 5" xfId="4418"/>
    <cellStyle name="Значение фильтра [печать] 16 6" xfId="4419"/>
    <cellStyle name="Значение фильтра [печать] 17" xfId="4420"/>
    <cellStyle name="Значение фильтра [печать] 17 2" xfId="4421"/>
    <cellStyle name="Значение фильтра [печать] 17 3" xfId="4422"/>
    <cellStyle name="Значение фильтра [печать] 17 3 2" xfId="4423"/>
    <cellStyle name="Значение фильтра [печать] 17 3 2 2" xfId="4424"/>
    <cellStyle name="Значение фильтра [печать] 17 3 3" xfId="4425"/>
    <cellStyle name="Значение фильтра [печать] 17 3 4" xfId="4426"/>
    <cellStyle name="Значение фильтра [печать] 17 4" xfId="4427"/>
    <cellStyle name="Значение фильтра [печать] 17 4 2" xfId="4428"/>
    <cellStyle name="Значение фильтра [печать] 17 5" xfId="4429"/>
    <cellStyle name="Значение фильтра [печать] 17 6" xfId="4430"/>
    <cellStyle name="Значение фильтра [печать] 18" xfId="4431"/>
    <cellStyle name="Значение фильтра [печать] 18 2" xfId="4432"/>
    <cellStyle name="Значение фильтра [печать] 18 3" xfId="4433"/>
    <cellStyle name="Значение фильтра [печать] 18 3 2" xfId="4434"/>
    <cellStyle name="Значение фильтра [печать] 18 3 2 2" xfId="4435"/>
    <cellStyle name="Значение фильтра [печать] 18 3 3" xfId="4436"/>
    <cellStyle name="Значение фильтра [печать] 18 3 4" xfId="4437"/>
    <cellStyle name="Значение фильтра [печать] 18 4" xfId="4438"/>
    <cellStyle name="Значение фильтра [печать] 18 4 2" xfId="4439"/>
    <cellStyle name="Значение фильтра [печать] 18 5" xfId="4440"/>
    <cellStyle name="Значение фильтра [печать] 18 6" xfId="4441"/>
    <cellStyle name="Значение фильтра [печать] 19" xfId="4442"/>
    <cellStyle name="Значение фильтра [печать] 19 2" xfId="4443"/>
    <cellStyle name="Значение фильтра [печать] 19 3" xfId="4444"/>
    <cellStyle name="Значение фильтра [печать] 19 3 2" xfId="4445"/>
    <cellStyle name="Значение фильтра [печать] 19 3 2 2" xfId="4446"/>
    <cellStyle name="Значение фильтра [печать] 19 3 3" xfId="4447"/>
    <cellStyle name="Значение фильтра [печать] 19 3 4" xfId="4448"/>
    <cellStyle name="Значение фильтра [печать] 19 4" xfId="4449"/>
    <cellStyle name="Значение фильтра [печать] 19 4 2" xfId="4450"/>
    <cellStyle name="Значение фильтра [печать] 19 5" xfId="4451"/>
    <cellStyle name="Значение фильтра [печать] 19 6" xfId="4452"/>
    <cellStyle name="Значение фильтра [печать] 2" xfId="4453"/>
    <cellStyle name="Значение фильтра [печать] 2 10" xfId="4454"/>
    <cellStyle name="Значение фильтра [печать] 2 10 2" xfId="4455"/>
    <cellStyle name="Значение фильтра [печать] 2 10 2 2" xfId="4456"/>
    <cellStyle name="Значение фильтра [печать] 2 10 3" xfId="4457"/>
    <cellStyle name="Значение фильтра [печать] 2 10 4" xfId="4458"/>
    <cellStyle name="Значение фильтра [печать] 2 11" xfId="4459"/>
    <cellStyle name="Значение фильтра [печать] 2 11 2" xfId="4460"/>
    <cellStyle name="Значение фильтра [печать] 2 11 3" xfId="4461"/>
    <cellStyle name="Значение фильтра [печать] 2 12" xfId="4462"/>
    <cellStyle name="Значение фильтра [печать] 2 13" xfId="4463"/>
    <cellStyle name="Значение фильтра [печать] 2 14" xfId="4464"/>
    <cellStyle name="Значение фильтра [печать] 2 2" xfId="4465"/>
    <cellStyle name="Значение фильтра [печать] 2 2 10" xfId="4466"/>
    <cellStyle name="Значение фильтра [печать] 2 2 10 2" xfId="4467"/>
    <cellStyle name="Значение фильтра [печать] 2 2 11" xfId="4468"/>
    <cellStyle name="Значение фильтра [печать] 2 2 2" xfId="4469"/>
    <cellStyle name="Значение фильтра [печать] 2 2 2 2" xfId="4470"/>
    <cellStyle name="Значение фильтра [печать] 2 2 2 3" xfId="4471"/>
    <cellStyle name="Значение фильтра [печать] 2 2 2 3 2" xfId="4472"/>
    <cellStyle name="Значение фильтра [печать] 2 2 2 3 3" xfId="4473"/>
    <cellStyle name="Значение фильтра [печать] 2 2 2 4" xfId="4474"/>
    <cellStyle name="Значение фильтра [печать] 2 2 2 5" xfId="4475"/>
    <cellStyle name="Значение фильтра [печать] 2 2 2 6" xfId="4476"/>
    <cellStyle name="Значение фильтра [печать] 2 2 3" xfId="4477"/>
    <cellStyle name="Значение фильтра [печать] 2 2 3 2" xfId="4478"/>
    <cellStyle name="Значение фильтра [печать] 2 2 3 3" xfId="4479"/>
    <cellStyle name="Значение фильтра [печать] 2 2 3 3 2" xfId="4480"/>
    <cellStyle name="Значение фильтра [печать] 2 2 3 3 3" xfId="4481"/>
    <cellStyle name="Значение фильтра [печать] 2 2 3 4" xfId="4482"/>
    <cellStyle name="Значение фильтра [печать] 2 2 3 5" xfId="4483"/>
    <cellStyle name="Значение фильтра [печать] 2 2 3 6" xfId="4484"/>
    <cellStyle name="Значение фильтра [печать] 2 2 4" xfId="4485"/>
    <cellStyle name="Значение фильтра [печать] 2 2 4 2" xfId="4486"/>
    <cellStyle name="Значение фильтра [печать] 2 2 4 3" xfId="4487"/>
    <cellStyle name="Значение фильтра [печать] 2 2 4 3 2" xfId="4488"/>
    <cellStyle name="Значение фильтра [печать] 2 2 4 3 3" xfId="4489"/>
    <cellStyle name="Значение фильтра [печать] 2 2 4 4" xfId="4490"/>
    <cellStyle name="Значение фильтра [печать] 2 2 4 5" xfId="4491"/>
    <cellStyle name="Значение фильтра [печать] 2 2 4 6" xfId="4492"/>
    <cellStyle name="Значение фильтра [печать] 2 2 5" xfId="4493"/>
    <cellStyle name="Значение фильтра [печать] 2 2 5 2" xfId="4494"/>
    <cellStyle name="Значение фильтра [печать] 2 2 5 3" xfId="4495"/>
    <cellStyle name="Значение фильтра [печать] 2 2 5 3 2" xfId="4496"/>
    <cellStyle name="Значение фильтра [печать] 2 2 5 3 3" xfId="4497"/>
    <cellStyle name="Значение фильтра [печать] 2 2 5 4" xfId="4498"/>
    <cellStyle name="Значение фильтра [печать] 2 2 5 5" xfId="4499"/>
    <cellStyle name="Значение фильтра [печать] 2 2 5 6" xfId="4500"/>
    <cellStyle name="Значение фильтра [печать] 2 2 6" xfId="4501"/>
    <cellStyle name="Значение фильтра [печать] 2 2 6 2" xfId="4502"/>
    <cellStyle name="Значение фильтра [печать] 2 2 6 3" xfId="4503"/>
    <cellStyle name="Значение фильтра [печать] 2 2 6 3 2" xfId="4504"/>
    <cellStyle name="Значение фильтра [печать] 2 2 6 3 3" xfId="4505"/>
    <cellStyle name="Значение фильтра [печать] 2 2 6 4" xfId="4506"/>
    <cellStyle name="Значение фильтра [печать] 2 2 6 5" xfId="4507"/>
    <cellStyle name="Значение фильтра [печать] 2 2 6 6" xfId="4508"/>
    <cellStyle name="Значение фильтра [печать] 2 2 7" xfId="4509"/>
    <cellStyle name="Значение фильтра [печать] 2 2 7 2" xfId="4510"/>
    <cellStyle name="Значение фильтра [печать] 2 2 7 3" xfId="4511"/>
    <cellStyle name="Значение фильтра [печать] 2 2 7 3 2" xfId="4512"/>
    <cellStyle name="Значение фильтра [печать] 2 2 7 3 3" xfId="4513"/>
    <cellStyle name="Значение фильтра [печать] 2 2 7 4" xfId="4514"/>
    <cellStyle name="Значение фильтра [печать] 2 2 7 5" xfId="4515"/>
    <cellStyle name="Значение фильтра [печать] 2 2 7 6" xfId="4516"/>
    <cellStyle name="Значение фильтра [печать] 2 2 8" xfId="4517"/>
    <cellStyle name="Значение фильтра [печать] 2 2 8 2" xfId="4518"/>
    <cellStyle name="Значение фильтра [печать] 2 2 8 3" xfId="4519"/>
    <cellStyle name="Значение фильтра [печать] 2 2 8 3 2" xfId="4520"/>
    <cellStyle name="Значение фильтра [печать] 2 2 8 3 3" xfId="4521"/>
    <cellStyle name="Значение фильтра [печать] 2 2 8 4" xfId="4522"/>
    <cellStyle name="Значение фильтра [печать] 2 2 8 5" xfId="4523"/>
    <cellStyle name="Значение фильтра [печать] 2 2 8 6" xfId="4524"/>
    <cellStyle name="Значение фильтра [печать] 2 2 9" xfId="4525"/>
    <cellStyle name="Значение фильтра [печать] 2 2 9 2" xfId="4526"/>
    <cellStyle name="Значение фильтра [печать] 2 2 9 2 2" xfId="4527"/>
    <cellStyle name="Значение фильтра [печать] 2 2 9 3" xfId="4528"/>
    <cellStyle name="Значение фильтра [печать] 2 2 9 4" xfId="4529"/>
    <cellStyle name="Значение фильтра [печать] 2 2_10470_35589_Расчет показателей КФМ" xfId="4530"/>
    <cellStyle name="Значение фильтра [печать] 2 3" xfId="4531"/>
    <cellStyle name="Значение фильтра [печать] 2 3 2" xfId="4532"/>
    <cellStyle name="Значение фильтра [печать] 2 3 3" xfId="4533"/>
    <cellStyle name="Значение фильтра [печать] 2 3 3 2" xfId="4534"/>
    <cellStyle name="Значение фильтра [печать] 2 3 3 3" xfId="4535"/>
    <cellStyle name="Значение фильтра [печать] 2 3 4" xfId="4536"/>
    <cellStyle name="Значение фильтра [печать] 2 3 5" xfId="4537"/>
    <cellStyle name="Значение фильтра [печать] 2 3 6" xfId="4538"/>
    <cellStyle name="Значение фильтра [печать] 2 4" xfId="4539"/>
    <cellStyle name="Значение фильтра [печать] 2 4 2" xfId="4540"/>
    <cellStyle name="Значение фильтра [печать] 2 4 2 2" xfId="4541"/>
    <cellStyle name="Значение фильтра [печать] 2 4 3" xfId="4542"/>
    <cellStyle name="Значение фильтра [печать] 2 4 3 2" xfId="4543"/>
    <cellStyle name="Значение фильтра [печать] 2 4 4" xfId="4544"/>
    <cellStyle name="Значение фильтра [печать] 2 5" xfId="4545"/>
    <cellStyle name="Значение фильтра [печать] 2 5 2" xfId="4546"/>
    <cellStyle name="Значение фильтра [печать] 2 5 2 2" xfId="4547"/>
    <cellStyle name="Значение фильтра [печать] 2 5 3" xfId="4548"/>
    <cellStyle name="Значение фильтра [печать] 2 5 3 2" xfId="4549"/>
    <cellStyle name="Значение фильтра [печать] 2 5 4" xfId="4550"/>
    <cellStyle name="Значение фильтра [печать] 2 6" xfId="4551"/>
    <cellStyle name="Значение фильтра [печать] 2 6 2" xfId="4552"/>
    <cellStyle name="Значение фильтра [печать] 2 6 2 2" xfId="4553"/>
    <cellStyle name="Значение фильтра [печать] 2 6 3" xfId="4554"/>
    <cellStyle name="Значение фильтра [печать] 2 6 3 2" xfId="4555"/>
    <cellStyle name="Значение фильтра [печать] 2 6 4" xfId="4556"/>
    <cellStyle name="Значение фильтра [печать] 2 7" xfId="4557"/>
    <cellStyle name="Значение фильтра [печать] 2 7 2" xfId="4558"/>
    <cellStyle name="Значение фильтра [печать] 2 7 2 2" xfId="4559"/>
    <cellStyle name="Значение фильтра [печать] 2 7 3" xfId="4560"/>
    <cellStyle name="Значение фильтра [печать] 2 7 3 2" xfId="4561"/>
    <cellStyle name="Значение фильтра [печать] 2 7 4" xfId="4562"/>
    <cellStyle name="Значение фильтра [печать] 2 8" xfId="4563"/>
    <cellStyle name="Значение фильтра [печать] 2 8 2" xfId="4564"/>
    <cellStyle name="Значение фильтра [печать] 2 8 2 2" xfId="4565"/>
    <cellStyle name="Значение фильтра [печать] 2 8 3" xfId="4566"/>
    <cellStyle name="Значение фильтра [печать] 2 8 3 2" xfId="4567"/>
    <cellStyle name="Значение фильтра [печать] 2 8 4" xfId="4568"/>
    <cellStyle name="Значение фильтра [печать] 2 9" xfId="4569"/>
    <cellStyle name="Значение фильтра [печать] 2 9 2" xfId="4570"/>
    <cellStyle name="Значение фильтра [печать] 2 9 2 2" xfId="4571"/>
    <cellStyle name="Значение фильтра [печать] 2 9 3" xfId="4572"/>
    <cellStyle name="Значение фильтра [печать] 2 9 3 2" xfId="4573"/>
    <cellStyle name="Значение фильтра [печать] 2 9 4" xfId="4574"/>
    <cellStyle name="Значение фильтра [печать] 2_10470_35589_Расчет показателей КФМ" xfId="4575"/>
    <cellStyle name="Значение фильтра [печать] 20" xfId="4576"/>
    <cellStyle name="Значение фильтра [печать] 20 2" xfId="4577"/>
    <cellStyle name="Значение фильтра [печать] 20 3" xfId="4578"/>
    <cellStyle name="Значение фильтра [печать] 20 3 2" xfId="4579"/>
    <cellStyle name="Значение фильтра [печать] 20 3 2 2" xfId="4580"/>
    <cellStyle name="Значение фильтра [печать] 20 3 3" xfId="4581"/>
    <cellStyle name="Значение фильтра [печать] 20 3 4" xfId="4582"/>
    <cellStyle name="Значение фильтра [печать] 20 4" xfId="4583"/>
    <cellStyle name="Значение фильтра [печать] 20 4 2" xfId="4584"/>
    <cellStyle name="Значение фильтра [печать] 20 5" xfId="4585"/>
    <cellStyle name="Значение фильтра [печать] 20 6" xfId="4586"/>
    <cellStyle name="Значение фильтра [печать] 21" xfId="4587"/>
    <cellStyle name="Значение фильтра [печать] 21 2" xfId="4588"/>
    <cellStyle name="Значение фильтра [печать] 21 3" xfId="4589"/>
    <cellStyle name="Значение фильтра [печать] 21 3 2" xfId="4590"/>
    <cellStyle name="Значение фильтра [печать] 21 3 2 2" xfId="4591"/>
    <cellStyle name="Значение фильтра [печать] 21 3 3" xfId="4592"/>
    <cellStyle name="Значение фильтра [печать] 21 3 4" xfId="4593"/>
    <cellStyle name="Значение фильтра [печать] 21 4" xfId="4594"/>
    <cellStyle name="Значение фильтра [печать] 21 4 2" xfId="4595"/>
    <cellStyle name="Значение фильтра [печать] 21 5" xfId="4596"/>
    <cellStyle name="Значение фильтра [печать] 21 6" xfId="4597"/>
    <cellStyle name="Значение фильтра [печать] 22" xfId="4598"/>
    <cellStyle name="Значение фильтра [печать] 22 2" xfId="4599"/>
    <cellStyle name="Значение фильтра [печать] 23" xfId="4600"/>
    <cellStyle name="Значение фильтра [печать] 23 2" xfId="4601"/>
    <cellStyle name="Значение фильтра [печать] 3" xfId="4602"/>
    <cellStyle name="Значение фильтра [печать] 3 2" xfId="4603"/>
    <cellStyle name="Значение фильтра [печать] 3 2 2" xfId="4604"/>
    <cellStyle name="Значение фильтра [печать] 3 2 3" xfId="4605"/>
    <cellStyle name="Значение фильтра [печать] 3 2 3 2" xfId="4606"/>
    <cellStyle name="Значение фильтра [печать] 3 2 3 3" xfId="4607"/>
    <cellStyle name="Значение фильтра [печать] 3 2 4" xfId="4608"/>
    <cellStyle name="Значение фильтра [печать] 3 2 5" xfId="4609"/>
    <cellStyle name="Значение фильтра [печать] 3 2 6" xfId="4610"/>
    <cellStyle name="Значение фильтра [печать] 3 3" xfId="4611"/>
    <cellStyle name="Значение фильтра [печать] 3 3 2" xfId="4612"/>
    <cellStyle name="Значение фильтра [печать] 3 3 2 2" xfId="4613"/>
    <cellStyle name="Значение фильтра [печать] 3 3 3" xfId="4614"/>
    <cellStyle name="Значение фильтра [печать] 3 3 4" xfId="4615"/>
    <cellStyle name="Значение фильтра [печать] 3 4" xfId="4616"/>
    <cellStyle name="Значение фильтра [печать] 3 4 2" xfId="4617"/>
    <cellStyle name="Значение фильтра [печать] 3 4 3" xfId="4618"/>
    <cellStyle name="Значение фильтра [печать] 3 5" xfId="4619"/>
    <cellStyle name="Значение фильтра [печать] 3 6" xfId="4620"/>
    <cellStyle name="Значение фильтра [печать] 3 7" xfId="4621"/>
    <cellStyle name="Значение фильтра [печать] 4" xfId="4622"/>
    <cellStyle name="Значение фильтра [печать] 4 2" xfId="4623"/>
    <cellStyle name="Значение фильтра [печать] 4 2 2" xfId="4624"/>
    <cellStyle name="Значение фильтра [печать] 4 2 3" xfId="4625"/>
    <cellStyle name="Значение фильтра [печать] 4 2 3 2" xfId="4626"/>
    <cellStyle name="Значение фильтра [печать] 4 2 3 3" xfId="4627"/>
    <cellStyle name="Значение фильтра [печать] 4 2 4" xfId="4628"/>
    <cellStyle name="Значение фильтра [печать] 4 2 5" xfId="4629"/>
    <cellStyle name="Значение фильтра [печать] 4 2 6" xfId="4630"/>
    <cellStyle name="Значение фильтра [печать] 4 3" xfId="4631"/>
    <cellStyle name="Значение фильтра [печать] 4 3 2" xfId="4632"/>
    <cellStyle name="Значение фильтра [печать] 4 3 2 2" xfId="4633"/>
    <cellStyle name="Значение фильтра [печать] 4 3 3" xfId="4634"/>
    <cellStyle name="Значение фильтра [печать] 4 3 4" xfId="4635"/>
    <cellStyle name="Значение фильтра [печать] 4 4" xfId="4636"/>
    <cellStyle name="Значение фильтра [печать] 4 4 2" xfId="4637"/>
    <cellStyle name="Значение фильтра [печать] 4 4 3" xfId="4638"/>
    <cellStyle name="Значение фильтра [печать] 4 5" xfId="4639"/>
    <cellStyle name="Значение фильтра [печать] 4 6" xfId="4640"/>
    <cellStyle name="Значение фильтра [печать] 4 7" xfId="4641"/>
    <cellStyle name="Значение фильтра [печать] 5" xfId="4642"/>
    <cellStyle name="Значение фильтра [печать] 5 2" xfId="4643"/>
    <cellStyle name="Значение фильтра [печать] 5 2 2" xfId="4644"/>
    <cellStyle name="Значение фильтра [печать] 5 2 3" xfId="4645"/>
    <cellStyle name="Значение фильтра [печать] 5 2 3 2" xfId="4646"/>
    <cellStyle name="Значение фильтра [печать] 5 2 3 3" xfId="4647"/>
    <cellStyle name="Значение фильтра [печать] 5 2 4" xfId="4648"/>
    <cellStyle name="Значение фильтра [печать] 5 2 5" xfId="4649"/>
    <cellStyle name="Значение фильтра [печать] 5 2 6" xfId="4650"/>
    <cellStyle name="Значение фильтра [печать] 5 3" xfId="4651"/>
    <cellStyle name="Значение фильтра [печать] 5 3 2" xfId="4652"/>
    <cellStyle name="Значение фильтра [печать] 5 3 2 2" xfId="4653"/>
    <cellStyle name="Значение фильтра [печать] 5 3 3" xfId="4654"/>
    <cellStyle name="Значение фильтра [печать] 5 3 4" xfId="4655"/>
    <cellStyle name="Значение фильтра [печать] 5 4" xfId="4656"/>
    <cellStyle name="Значение фильтра [печать] 5 4 2" xfId="4657"/>
    <cellStyle name="Значение фильтра [печать] 5 4 3" xfId="4658"/>
    <cellStyle name="Значение фильтра [печать] 5 5" xfId="4659"/>
    <cellStyle name="Значение фильтра [печать] 5 6" xfId="4660"/>
    <cellStyle name="Значение фильтра [печать] 5 7" xfId="4661"/>
    <cellStyle name="Значение фильтра [печать] 6" xfId="4662"/>
    <cellStyle name="Значение фильтра [печать] 6 2" xfId="4663"/>
    <cellStyle name="Значение фильтра [печать] 6 2 2" xfId="4664"/>
    <cellStyle name="Значение фильтра [печать] 6 2 3" xfId="4665"/>
    <cellStyle name="Значение фильтра [печать] 6 2 3 2" xfId="4666"/>
    <cellStyle name="Значение фильтра [печать] 6 2 3 3" xfId="4667"/>
    <cellStyle name="Значение фильтра [печать] 6 2 4" xfId="4668"/>
    <cellStyle name="Значение фильтра [печать] 6 2 5" xfId="4669"/>
    <cellStyle name="Значение фильтра [печать] 6 2 6" xfId="4670"/>
    <cellStyle name="Значение фильтра [печать] 6 3" xfId="4671"/>
    <cellStyle name="Значение фильтра [печать] 6 3 2" xfId="4672"/>
    <cellStyle name="Значение фильтра [печать] 6 3 2 2" xfId="4673"/>
    <cellStyle name="Значение фильтра [печать] 6 3 3" xfId="4674"/>
    <cellStyle name="Значение фильтра [печать] 6 3 4" xfId="4675"/>
    <cellStyle name="Значение фильтра [печать] 6 4" xfId="4676"/>
    <cellStyle name="Значение фильтра [печать] 6 4 2" xfId="4677"/>
    <cellStyle name="Значение фильтра [печать] 6 4 3" xfId="4678"/>
    <cellStyle name="Значение фильтра [печать] 6 5" xfId="4679"/>
    <cellStyle name="Значение фильтра [печать] 6 6" xfId="4680"/>
    <cellStyle name="Значение фильтра [печать] 6 7" xfId="4681"/>
    <cellStyle name="Значение фильтра [печать] 7" xfId="4682"/>
    <cellStyle name="Значение фильтра [печать] 7 2" xfId="4683"/>
    <cellStyle name="Значение фильтра [печать] 7 2 2" xfId="4684"/>
    <cellStyle name="Значение фильтра [печать] 7 2 3" xfId="4685"/>
    <cellStyle name="Значение фильтра [печать] 7 2 3 2" xfId="4686"/>
    <cellStyle name="Значение фильтра [печать] 7 2 3 3" xfId="4687"/>
    <cellStyle name="Значение фильтра [печать] 7 2 4" xfId="4688"/>
    <cellStyle name="Значение фильтра [печать] 7 2 5" xfId="4689"/>
    <cellStyle name="Значение фильтра [печать] 7 2 6" xfId="4690"/>
    <cellStyle name="Значение фильтра [печать] 7 3" xfId="4691"/>
    <cellStyle name="Значение фильтра [печать] 7 3 2" xfId="4692"/>
    <cellStyle name="Значение фильтра [печать] 7 3 2 2" xfId="4693"/>
    <cellStyle name="Значение фильтра [печать] 7 3 3" xfId="4694"/>
    <cellStyle name="Значение фильтра [печать] 7 3 4" xfId="4695"/>
    <cellStyle name="Значение фильтра [печать] 7 4" xfId="4696"/>
    <cellStyle name="Значение фильтра [печать] 7 4 2" xfId="4697"/>
    <cellStyle name="Значение фильтра [печать] 7 4 3" xfId="4698"/>
    <cellStyle name="Значение фильтра [печать] 7 5" xfId="4699"/>
    <cellStyle name="Значение фильтра [печать] 7 6" xfId="4700"/>
    <cellStyle name="Значение фильтра [печать] 7 7" xfId="4701"/>
    <cellStyle name="Значение фильтра [печать] 8" xfId="4702"/>
    <cellStyle name="Значение фильтра [печать] 8 2" xfId="4703"/>
    <cellStyle name="Значение фильтра [печать] 8 2 2" xfId="4704"/>
    <cellStyle name="Значение фильтра [печать] 8 2 3" xfId="4705"/>
    <cellStyle name="Значение фильтра [печать] 8 2 3 2" xfId="4706"/>
    <cellStyle name="Значение фильтра [печать] 8 2 3 3" xfId="4707"/>
    <cellStyle name="Значение фильтра [печать] 8 2 4" xfId="4708"/>
    <cellStyle name="Значение фильтра [печать] 8 2 5" xfId="4709"/>
    <cellStyle name="Значение фильтра [печать] 8 2 6" xfId="4710"/>
    <cellStyle name="Значение фильтра [печать] 8 3" xfId="4711"/>
    <cellStyle name="Значение фильтра [печать] 8 3 2" xfId="4712"/>
    <cellStyle name="Значение фильтра [печать] 8 3 2 2" xfId="4713"/>
    <cellStyle name="Значение фильтра [печать] 8 3 3" xfId="4714"/>
    <cellStyle name="Значение фильтра [печать] 8 3 4" xfId="4715"/>
    <cellStyle name="Значение фильтра [печать] 8 4" xfId="4716"/>
    <cellStyle name="Значение фильтра [печать] 8 4 2" xfId="4717"/>
    <cellStyle name="Значение фильтра [печать] 8 4 3" xfId="4718"/>
    <cellStyle name="Значение фильтра [печать] 8 5" xfId="4719"/>
    <cellStyle name="Значение фильтра [печать] 8 6" xfId="4720"/>
    <cellStyle name="Значение фильтра [печать] 8 7" xfId="4721"/>
    <cellStyle name="Значение фильтра [печать] 9" xfId="4722"/>
    <cellStyle name="Значение фильтра [печать] 9 2" xfId="4723"/>
    <cellStyle name="Значение фильтра [печать] 9 2 2" xfId="4724"/>
    <cellStyle name="Значение фильтра [печать] 9 2 3" xfId="4725"/>
    <cellStyle name="Значение фильтра [печать] 9 2 3 2" xfId="4726"/>
    <cellStyle name="Значение фильтра [печать] 9 2 4" xfId="4727"/>
    <cellStyle name="Значение фильтра [печать] 9 3" xfId="4728"/>
    <cellStyle name="Значение фильтра [печать] 9 3 2" xfId="4729"/>
    <cellStyle name="Значение фильтра [печать] 9 3 2 2" xfId="4730"/>
    <cellStyle name="Значение фильтра [печать] 9 3 3" xfId="4731"/>
    <cellStyle name="Значение фильтра [печать] 9 3 4" xfId="4732"/>
    <cellStyle name="Значение фильтра [печать] 9 4" xfId="4733"/>
    <cellStyle name="Значение фильтра [печать] 9 4 2" xfId="4734"/>
    <cellStyle name="Значение фильтра [печать] 9 5" xfId="4735"/>
    <cellStyle name="Значение фильтра [печать] 9 6" xfId="4736"/>
    <cellStyle name="Значение фильтра 10" xfId="4737"/>
    <cellStyle name="Значение фильтра 10 2" xfId="4738"/>
    <cellStyle name="Значение фильтра 10 2 2" xfId="4739"/>
    <cellStyle name="Значение фильтра 10 2 3" xfId="4740"/>
    <cellStyle name="Значение фильтра 10 2 3 2" xfId="4741"/>
    <cellStyle name="Значение фильтра 10 2 4" xfId="4742"/>
    <cellStyle name="Значение фильтра 10 3" xfId="4743"/>
    <cellStyle name="Значение фильтра 10 3 2" xfId="4744"/>
    <cellStyle name="Значение фильтра 10 3 2 2" xfId="4745"/>
    <cellStyle name="Значение фильтра 10 3 3" xfId="4746"/>
    <cellStyle name="Значение фильтра 10 3 4" xfId="4747"/>
    <cellStyle name="Значение фильтра 10 4" xfId="4748"/>
    <cellStyle name="Значение фильтра 10 4 2" xfId="4749"/>
    <cellStyle name="Значение фильтра 10 5" xfId="4750"/>
    <cellStyle name="Значение фильтра 10 6" xfId="4751"/>
    <cellStyle name="Значение фильтра 100" xfId="4752"/>
    <cellStyle name="Значение фильтра 101" xfId="4753"/>
    <cellStyle name="Значение фильтра 102" xfId="4754"/>
    <cellStyle name="Значение фильтра 103" xfId="4755"/>
    <cellStyle name="Значение фильтра 104" xfId="4756"/>
    <cellStyle name="Значение фильтра 105" xfId="4757"/>
    <cellStyle name="Значение фильтра 106" xfId="4758"/>
    <cellStyle name="Значение фильтра 107" xfId="4759"/>
    <cellStyle name="Значение фильтра 108" xfId="4760"/>
    <cellStyle name="Значение фильтра 109" xfId="4761"/>
    <cellStyle name="Значение фильтра 11" xfId="4762"/>
    <cellStyle name="Значение фильтра 11 2" xfId="4763"/>
    <cellStyle name="Значение фильтра 11 2 2" xfId="4764"/>
    <cellStyle name="Значение фильтра 11 2 3" xfId="4765"/>
    <cellStyle name="Значение фильтра 11 2 3 2" xfId="4766"/>
    <cellStyle name="Значение фильтра 11 2 4" xfId="4767"/>
    <cellStyle name="Значение фильтра 11 3" xfId="4768"/>
    <cellStyle name="Значение фильтра 11 3 2" xfId="4769"/>
    <cellStyle name="Значение фильтра 11 3 2 2" xfId="4770"/>
    <cellStyle name="Значение фильтра 11 3 3" xfId="4771"/>
    <cellStyle name="Значение фильтра 11 3 4" xfId="4772"/>
    <cellStyle name="Значение фильтра 11 4" xfId="4773"/>
    <cellStyle name="Значение фильтра 11 4 2" xfId="4774"/>
    <cellStyle name="Значение фильтра 11 5" xfId="4775"/>
    <cellStyle name="Значение фильтра 11 6" xfId="4776"/>
    <cellStyle name="Значение фильтра 110" xfId="4777"/>
    <cellStyle name="Значение фильтра 111" xfId="4778"/>
    <cellStyle name="Значение фильтра 112" xfId="4779"/>
    <cellStyle name="Значение фильтра 113" xfId="4780"/>
    <cellStyle name="Значение фильтра 114" xfId="4781"/>
    <cellStyle name="Значение фильтра 115" xfId="4782"/>
    <cellStyle name="Значение фильтра 116" xfId="4783"/>
    <cellStyle name="Значение фильтра 117" xfId="4784"/>
    <cellStyle name="Значение фильтра 118" xfId="4785"/>
    <cellStyle name="Значение фильтра 119" xfId="4786"/>
    <cellStyle name="Значение фильтра 12" xfId="4787"/>
    <cellStyle name="Значение фильтра 12 2" xfId="4788"/>
    <cellStyle name="Значение фильтра 12 2 2" xfId="4789"/>
    <cellStyle name="Значение фильтра 12 2 3" xfId="4790"/>
    <cellStyle name="Значение фильтра 12 2 3 2" xfId="4791"/>
    <cellStyle name="Значение фильтра 12 2 4" xfId="4792"/>
    <cellStyle name="Значение фильтра 12 3" xfId="4793"/>
    <cellStyle name="Значение фильтра 12 3 2" xfId="4794"/>
    <cellStyle name="Значение фильтра 12 3 2 2" xfId="4795"/>
    <cellStyle name="Значение фильтра 12 3 3" xfId="4796"/>
    <cellStyle name="Значение фильтра 12 3 4" xfId="4797"/>
    <cellStyle name="Значение фильтра 12 4" xfId="4798"/>
    <cellStyle name="Значение фильтра 12 4 2" xfId="4799"/>
    <cellStyle name="Значение фильтра 12 5" xfId="4800"/>
    <cellStyle name="Значение фильтра 12 6" xfId="4801"/>
    <cellStyle name="Значение фильтра 120" xfId="4802"/>
    <cellStyle name="Значение фильтра 121" xfId="4803"/>
    <cellStyle name="Значение фильтра 122" xfId="4804"/>
    <cellStyle name="Значение фильтра 123" xfId="4805"/>
    <cellStyle name="Значение фильтра 124" xfId="4806"/>
    <cellStyle name="Значение фильтра 125" xfId="4807"/>
    <cellStyle name="Значение фильтра 126" xfId="4808"/>
    <cellStyle name="Значение фильтра 127" xfId="4809"/>
    <cellStyle name="Значение фильтра 128" xfId="4810"/>
    <cellStyle name="Значение фильтра 129" xfId="4811"/>
    <cellStyle name="Значение фильтра 13" xfId="4812"/>
    <cellStyle name="Значение фильтра 13 2" xfId="4813"/>
    <cellStyle name="Значение фильтра 13 2 2" xfId="4814"/>
    <cellStyle name="Значение фильтра 13 2 3" xfId="4815"/>
    <cellStyle name="Значение фильтра 13 2 3 2" xfId="4816"/>
    <cellStyle name="Значение фильтра 13 2 4" xfId="4817"/>
    <cellStyle name="Значение фильтра 13 3" xfId="4818"/>
    <cellStyle name="Значение фильтра 13 3 2" xfId="4819"/>
    <cellStyle name="Значение фильтра 13 3 2 2" xfId="4820"/>
    <cellStyle name="Значение фильтра 13 3 3" xfId="4821"/>
    <cellStyle name="Значение фильтра 13 3 4" xfId="4822"/>
    <cellStyle name="Значение фильтра 13 4" xfId="4823"/>
    <cellStyle name="Значение фильтра 13 4 2" xfId="4824"/>
    <cellStyle name="Значение фильтра 13 5" xfId="4825"/>
    <cellStyle name="Значение фильтра 13 6" xfId="4826"/>
    <cellStyle name="Значение фильтра 130" xfId="4827"/>
    <cellStyle name="Значение фильтра 131" xfId="4828"/>
    <cellStyle name="Значение фильтра 132" xfId="14512"/>
    <cellStyle name="Значение фильтра 14" xfId="4829"/>
    <cellStyle name="Значение фильтра 14 2" xfId="4830"/>
    <cellStyle name="Значение фильтра 14 2 2" xfId="4831"/>
    <cellStyle name="Значение фильтра 14 2 3" xfId="4832"/>
    <cellStyle name="Значение фильтра 14 2 3 2" xfId="4833"/>
    <cellStyle name="Значение фильтра 14 2 4" xfId="4834"/>
    <cellStyle name="Значение фильтра 14 3" xfId="4835"/>
    <cellStyle name="Значение фильтра 14 3 2" xfId="4836"/>
    <cellStyle name="Значение фильтра 14 3 2 2" xfId="4837"/>
    <cellStyle name="Значение фильтра 14 3 3" xfId="4838"/>
    <cellStyle name="Значение фильтра 14 3 4" xfId="4839"/>
    <cellStyle name="Значение фильтра 14 4" xfId="4840"/>
    <cellStyle name="Значение фильтра 14 4 2" xfId="4841"/>
    <cellStyle name="Значение фильтра 14 5" xfId="4842"/>
    <cellStyle name="Значение фильтра 14 6" xfId="4843"/>
    <cellStyle name="Значение фильтра 15" xfId="4844"/>
    <cellStyle name="Значение фильтра 15 10" xfId="4845"/>
    <cellStyle name="Значение фильтра 15 10 2" xfId="4846"/>
    <cellStyle name="Значение фильтра 15 10 2 2" xfId="4847"/>
    <cellStyle name="Значение фильтра 15 10 3" xfId="4848"/>
    <cellStyle name="Значение фильтра 15 10 4" xfId="4849"/>
    <cellStyle name="Значение фильтра 15 11" xfId="4850"/>
    <cellStyle name="Значение фильтра 15 11 2" xfId="4851"/>
    <cellStyle name="Значение фильтра 15 12" xfId="4852"/>
    <cellStyle name="Значение фильтра 15 13" xfId="4853"/>
    <cellStyle name="Значение фильтра 15 2" xfId="4854"/>
    <cellStyle name="Значение фильтра 15 2 2" xfId="4855"/>
    <cellStyle name="Значение фильтра 15 2 2 2" xfId="4856"/>
    <cellStyle name="Значение фильтра 15 2 3" xfId="4857"/>
    <cellStyle name="Значение фильтра 15 2 3 2" xfId="4858"/>
    <cellStyle name="Значение фильтра 15 2 4" xfId="4859"/>
    <cellStyle name="Значение фильтра 15 3" xfId="4860"/>
    <cellStyle name="Значение фильтра 15 3 2" xfId="4861"/>
    <cellStyle name="Значение фильтра 15 3 2 2" xfId="4862"/>
    <cellStyle name="Значение фильтра 15 3 3" xfId="4863"/>
    <cellStyle name="Значение фильтра 15 3 3 2" xfId="4864"/>
    <cellStyle name="Значение фильтра 15 3 4" xfId="4865"/>
    <cellStyle name="Значение фильтра 15 4" xfId="4866"/>
    <cellStyle name="Значение фильтра 15 4 2" xfId="4867"/>
    <cellStyle name="Значение фильтра 15 4 2 2" xfId="4868"/>
    <cellStyle name="Значение фильтра 15 4 3" xfId="4869"/>
    <cellStyle name="Значение фильтра 15 4 3 2" xfId="4870"/>
    <cellStyle name="Значение фильтра 15 4 4" xfId="4871"/>
    <cellStyle name="Значение фильтра 15 5" xfId="4872"/>
    <cellStyle name="Значение фильтра 15 5 2" xfId="4873"/>
    <cellStyle name="Значение фильтра 15 5 2 2" xfId="4874"/>
    <cellStyle name="Значение фильтра 15 5 3" xfId="4875"/>
    <cellStyle name="Значение фильтра 15 5 3 2" xfId="4876"/>
    <cellStyle name="Значение фильтра 15 5 4" xfId="4877"/>
    <cellStyle name="Значение фильтра 15 6" xfId="4878"/>
    <cellStyle name="Значение фильтра 15 6 2" xfId="4879"/>
    <cellStyle name="Значение фильтра 15 6 2 2" xfId="4880"/>
    <cellStyle name="Значение фильтра 15 6 3" xfId="4881"/>
    <cellStyle name="Значение фильтра 15 6 3 2" xfId="4882"/>
    <cellStyle name="Значение фильтра 15 6 4" xfId="4883"/>
    <cellStyle name="Значение фильтра 15 7" xfId="4884"/>
    <cellStyle name="Значение фильтра 15 7 2" xfId="4885"/>
    <cellStyle name="Значение фильтра 15 7 2 2" xfId="4886"/>
    <cellStyle name="Значение фильтра 15 7 3" xfId="4887"/>
    <cellStyle name="Значение фильтра 15 7 3 2" xfId="4888"/>
    <cellStyle name="Значение фильтра 15 7 4" xfId="4889"/>
    <cellStyle name="Значение фильтра 15 8" xfId="4890"/>
    <cellStyle name="Значение фильтра 15 8 2" xfId="4891"/>
    <cellStyle name="Значение фильтра 15 8 2 2" xfId="4892"/>
    <cellStyle name="Значение фильтра 15 8 3" xfId="4893"/>
    <cellStyle name="Значение фильтра 15 8 3 2" xfId="4894"/>
    <cellStyle name="Значение фильтра 15 8 4" xfId="4895"/>
    <cellStyle name="Значение фильтра 15 9" xfId="4896"/>
    <cellStyle name="Значение фильтра 15_10470_35589_Расчет показателей КФМ" xfId="4897"/>
    <cellStyle name="Значение фильтра 16" xfId="4898"/>
    <cellStyle name="Значение фильтра 16 2" xfId="4899"/>
    <cellStyle name="Значение фильтра 16 2 2" xfId="4900"/>
    <cellStyle name="Значение фильтра 16 2 3" xfId="4901"/>
    <cellStyle name="Значение фильтра 16 2 3 2" xfId="4902"/>
    <cellStyle name="Значение фильтра 16 2 4" xfId="4903"/>
    <cellStyle name="Значение фильтра 16 3" xfId="4904"/>
    <cellStyle name="Значение фильтра 16 3 2" xfId="4905"/>
    <cellStyle name="Значение фильтра 16 3 2 2" xfId="4906"/>
    <cellStyle name="Значение фильтра 16 3 3" xfId="4907"/>
    <cellStyle name="Значение фильтра 16 3 4" xfId="4908"/>
    <cellStyle name="Значение фильтра 16 4" xfId="4909"/>
    <cellStyle name="Значение фильтра 16 4 2" xfId="4910"/>
    <cellStyle name="Значение фильтра 16 5" xfId="4911"/>
    <cellStyle name="Значение фильтра 16 6" xfId="4912"/>
    <cellStyle name="Значение фильтра 17" xfId="4913"/>
    <cellStyle name="Значение фильтра 17 2" xfId="4914"/>
    <cellStyle name="Значение фильтра 17 2 2" xfId="4915"/>
    <cellStyle name="Значение фильтра 17 2 3" xfId="4916"/>
    <cellStyle name="Значение фильтра 17 2 3 2" xfId="4917"/>
    <cellStyle name="Значение фильтра 17 2 4" xfId="4918"/>
    <cellStyle name="Значение фильтра 17 3" xfId="4919"/>
    <cellStyle name="Значение фильтра 17 3 2" xfId="4920"/>
    <cellStyle name="Значение фильтра 17 3 2 2" xfId="4921"/>
    <cellStyle name="Значение фильтра 17 3 3" xfId="4922"/>
    <cellStyle name="Значение фильтра 17 3 4" xfId="4923"/>
    <cellStyle name="Значение фильтра 17 4" xfId="4924"/>
    <cellStyle name="Значение фильтра 17 4 2" xfId="4925"/>
    <cellStyle name="Значение фильтра 17 5" xfId="4926"/>
    <cellStyle name="Значение фильтра 17 6" xfId="4927"/>
    <cellStyle name="Значение фильтра 18" xfId="4928"/>
    <cellStyle name="Значение фильтра 18 2" xfId="4929"/>
    <cellStyle name="Значение фильтра 18 2 2" xfId="4930"/>
    <cellStyle name="Значение фильтра 18 2 3" xfId="4931"/>
    <cellStyle name="Значение фильтра 18 2 3 2" xfId="4932"/>
    <cellStyle name="Значение фильтра 18 2 4" xfId="4933"/>
    <cellStyle name="Значение фильтра 18 3" xfId="4934"/>
    <cellStyle name="Значение фильтра 18 3 2" xfId="4935"/>
    <cellStyle name="Значение фильтра 18 3 2 2" xfId="4936"/>
    <cellStyle name="Значение фильтра 18 3 3" xfId="4937"/>
    <cellStyle name="Значение фильтра 18 3 4" xfId="4938"/>
    <cellStyle name="Значение фильтра 18 4" xfId="4939"/>
    <cellStyle name="Значение фильтра 18 4 2" xfId="4940"/>
    <cellStyle name="Значение фильтра 18 5" xfId="4941"/>
    <cellStyle name="Значение фильтра 18 6" xfId="4942"/>
    <cellStyle name="Значение фильтра 19" xfId="4943"/>
    <cellStyle name="Значение фильтра 19 2" xfId="4944"/>
    <cellStyle name="Значение фильтра 19 2 2" xfId="4945"/>
    <cellStyle name="Значение фильтра 19 2 3" xfId="4946"/>
    <cellStyle name="Значение фильтра 19 2 3 2" xfId="4947"/>
    <cellStyle name="Значение фильтра 19 2 4" xfId="4948"/>
    <cellStyle name="Значение фильтра 19 3" xfId="4949"/>
    <cellStyle name="Значение фильтра 19 3 2" xfId="4950"/>
    <cellStyle name="Значение фильтра 19 3 2 2" xfId="4951"/>
    <cellStyle name="Значение фильтра 19 3 2 2 2" xfId="4952"/>
    <cellStyle name="Значение фильтра 19 3 2 3" xfId="4953"/>
    <cellStyle name="Значение фильтра 19 3 2 4" xfId="4954"/>
    <cellStyle name="Значение фильтра 19 3 3" xfId="4955"/>
    <cellStyle name="Значение фильтра 19 3 4" xfId="4956"/>
    <cellStyle name="Значение фильтра 19 4" xfId="4957"/>
    <cellStyle name="Значение фильтра 19 4 2" xfId="4958"/>
    <cellStyle name="Значение фильтра 19 5" xfId="4959"/>
    <cellStyle name="Значение фильтра 19 6" xfId="4960"/>
    <cellStyle name="Значение фильтра 2" xfId="4961"/>
    <cellStyle name="Значение фильтра 2 10" xfId="4962"/>
    <cellStyle name="Значение фильтра 2 10 2" xfId="4963"/>
    <cellStyle name="Значение фильтра 2 10 2 2" xfId="4964"/>
    <cellStyle name="Значение фильтра 2 10 3" xfId="4965"/>
    <cellStyle name="Значение фильтра 2 10 4" xfId="4966"/>
    <cellStyle name="Значение фильтра 2 11" xfId="4967"/>
    <cellStyle name="Значение фильтра 2 11 2" xfId="4968"/>
    <cellStyle name="Значение фильтра 2 11 3" xfId="4969"/>
    <cellStyle name="Значение фильтра 2 12" xfId="4970"/>
    <cellStyle name="Значение фильтра 2 13" xfId="4971"/>
    <cellStyle name="Значение фильтра 2 14" xfId="4972"/>
    <cellStyle name="Значение фильтра 2 2" xfId="4973"/>
    <cellStyle name="Значение фильтра 2 2 10" xfId="4974"/>
    <cellStyle name="Значение фильтра 2 2 10 2" xfId="4975"/>
    <cellStyle name="Значение фильтра 2 2 11" xfId="4976"/>
    <cellStyle name="Значение фильтра 2 2 2" xfId="4977"/>
    <cellStyle name="Значение фильтра 2 2 2 2" xfId="4978"/>
    <cellStyle name="Значение фильтра 2 2 2 3" xfId="4979"/>
    <cellStyle name="Значение фильтра 2 2 2 3 2" xfId="4980"/>
    <cellStyle name="Значение фильтра 2 2 2 3 3" xfId="4981"/>
    <cellStyle name="Значение фильтра 2 2 2 4" xfId="4982"/>
    <cellStyle name="Значение фильтра 2 2 2 5" xfId="4983"/>
    <cellStyle name="Значение фильтра 2 2 2 6" xfId="4984"/>
    <cellStyle name="Значение фильтра 2 2 3" xfId="4985"/>
    <cellStyle name="Значение фильтра 2 2 3 2" xfId="4986"/>
    <cellStyle name="Значение фильтра 2 2 3 3" xfId="4987"/>
    <cellStyle name="Значение фильтра 2 2 3 3 2" xfId="4988"/>
    <cellStyle name="Значение фильтра 2 2 3 3 3" xfId="4989"/>
    <cellStyle name="Значение фильтра 2 2 3 4" xfId="4990"/>
    <cellStyle name="Значение фильтра 2 2 3 5" xfId="4991"/>
    <cellStyle name="Значение фильтра 2 2 3 6" xfId="4992"/>
    <cellStyle name="Значение фильтра 2 2 4" xfId="4993"/>
    <cellStyle name="Значение фильтра 2 2 4 2" xfId="4994"/>
    <cellStyle name="Значение фильтра 2 2 4 3" xfId="4995"/>
    <cellStyle name="Значение фильтра 2 2 4 3 2" xfId="4996"/>
    <cellStyle name="Значение фильтра 2 2 4 3 3" xfId="4997"/>
    <cellStyle name="Значение фильтра 2 2 4 4" xfId="4998"/>
    <cellStyle name="Значение фильтра 2 2 4 5" xfId="4999"/>
    <cellStyle name="Значение фильтра 2 2 4 6" xfId="5000"/>
    <cellStyle name="Значение фильтра 2 2 5" xfId="5001"/>
    <cellStyle name="Значение фильтра 2 2 5 2" xfId="5002"/>
    <cellStyle name="Значение фильтра 2 2 5 3" xfId="5003"/>
    <cellStyle name="Значение фильтра 2 2 5 3 2" xfId="5004"/>
    <cellStyle name="Значение фильтра 2 2 5 3 3" xfId="5005"/>
    <cellStyle name="Значение фильтра 2 2 5 4" xfId="5006"/>
    <cellStyle name="Значение фильтра 2 2 5 5" xfId="5007"/>
    <cellStyle name="Значение фильтра 2 2 5 6" xfId="5008"/>
    <cellStyle name="Значение фильтра 2 2 6" xfId="5009"/>
    <cellStyle name="Значение фильтра 2 2 6 2" xfId="5010"/>
    <cellStyle name="Значение фильтра 2 2 6 3" xfId="5011"/>
    <cellStyle name="Значение фильтра 2 2 6 3 2" xfId="5012"/>
    <cellStyle name="Значение фильтра 2 2 6 3 3" xfId="5013"/>
    <cellStyle name="Значение фильтра 2 2 6 4" xfId="5014"/>
    <cellStyle name="Значение фильтра 2 2 6 5" xfId="5015"/>
    <cellStyle name="Значение фильтра 2 2 6 6" xfId="5016"/>
    <cellStyle name="Значение фильтра 2 2 7" xfId="5017"/>
    <cellStyle name="Значение фильтра 2 2 7 2" xfId="5018"/>
    <cellStyle name="Значение фильтра 2 2 7 3" xfId="5019"/>
    <cellStyle name="Значение фильтра 2 2 7 3 2" xfId="5020"/>
    <cellStyle name="Значение фильтра 2 2 7 3 3" xfId="5021"/>
    <cellStyle name="Значение фильтра 2 2 7 4" xfId="5022"/>
    <cellStyle name="Значение фильтра 2 2 7 5" xfId="5023"/>
    <cellStyle name="Значение фильтра 2 2 7 6" xfId="5024"/>
    <cellStyle name="Значение фильтра 2 2 8" xfId="5025"/>
    <cellStyle name="Значение фильтра 2 2 8 2" xfId="5026"/>
    <cellStyle name="Значение фильтра 2 2 8 3" xfId="5027"/>
    <cellStyle name="Значение фильтра 2 2 8 3 2" xfId="5028"/>
    <cellStyle name="Значение фильтра 2 2 8 3 3" xfId="5029"/>
    <cellStyle name="Значение фильтра 2 2 8 4" xfId="5030"/>
    <cellStyle name="Значение фильтра 2 2 8 5" xfId="5031"/>
    <cellStyle name="Значение фильтра 2 2 8 6" xfId="5032"/>
    <cellStyle name="Значение фильтра 2 2 9" xfId="5033"/>
    <cellStyle name="Значение фильтра 2 2 9 2" xfId="5034"/>
    <cellStyle name="Значение фильтра 2 2 9 2 2" xfId="5035"/>
    <cellStyle name="Значение фильтра 2 2 9 3" xfId="5036"/>
    <cellStyle name="Значение фильтра 2 2 9 4" xfId="5037"/>
    <cellStyle name="Значение фильтра 2 2_10470_35589_Расчет показателей КФМ" xfId="5038"/>
    <cellStyle name="Значение фильтра 2 3" xfId="5039"/>
    <cellStyle name="Значение фильтра 2 3 2" xfId="5040"/>
    <cellStyle name="Значение фильтра 2 3 3" xfId="5041"/>
    <cellStyle name="Значение фильтра 2 3 3 2" xfId="5042"/>
    <cellStyle name="Значение фильтра 2 3 3 3" xfId="5043"/>
    <cellStyle name="Значение фильтра 2 3 4" xfId="5044"/>
    <cellStyle name="Значение фильтра 2 3 5" xfId="5045"/>
    <cellStyle name="Значение фильтра 2 3 6" xfId="5046"/>
    <cellStyle name="Значение фильтра 2 4" xfId="5047"/>
    <cellStyle name="Значение фильтра 2 4 2" xfId="5048"/>
    <cellStyle name="Значение фильтра 2 4 2 2" xfId="5049"/>
    <cellStyle name="Значение фильтра 2 4 3" xfId="5050"/>
    <cellStyle name="Значение фильтра 2 4 3 2" xfId="5051"/>
    <cellStyle name="Значение фильтра 2 4 4" xfId="5052"/>
    <cellStyle name="Значение фильтра 2 5" xfId="5053"/>
    <cellStyle name="Значение фильтра 2 5 2" xfId="5054"/>
    <cellStyle name="Значение фильтра 2 5 2 2" xfId="5055"/>
    <cellStyle name="Значение фильтра 2 5 3" xfId="5056"/>
    <cellStyle name="Значение фильтра 2 5 3 2" xfId="5057"/>
    <cellStyle name="Значение фильтра 2 5 4" xfId="5058"/>
    <cellStyle name="Значение фильтра 2 6" xfId="5059"/>
    <cellStyle name="Значение фильтра 2 6 2" xfId="5060"/>
    <cellStyle name="Значение фильтра 2 6 2 2" xfId="5061"/>
    <cellStyle name="Значение фильтра 2 6 3" xfId="5062"/>
    <cellStyle name="Значение фильтра 2 6 3 2" xfId="5063"/>
    <cellStyle name="Значение фильтра 2 6 4" xfId="5064"/>
    <cellStyle name="Значение фильтра 2 7" xfId="5065"/>
    <cellStyle name="Значение фильтра 2 7 2" xfId="5066"/>
    <cellStyle name="Значение фильтра 2 7 2 2" xfId="5067"/>
    <cellStyle name="Значение фильтра 2 7 3" xfId="5068"/>
    <cellStyle name="Значение фильтра 2 7 3 2" xfId="5069"/>
    <cellStyle name="Значение фильтра 2 7 4" xfId="5070"/>
    <cellStyle name="Значение фильтра 2 8" xfId="5071"/>
    <cellStyle name="Значение фильтра 2 8 2" xfId="5072"/>
    <cellStyle name="Значение фильтра 2 8 2 2" xfId="5073"/>
    <cellStyle name="Значение фильтра 2 8 3" xfId="5074"/>
    <cellStyle name="Значение фильтра 2 8 3 2" xfId="5075"/>
    <cellStyle name="Значение фильтра 2 8 4" xfId="5076"/>
    <cellStyle name="Значение фильтра 2 9" xfId="5077"/>
    <cellStyle name="Значение фильтра 2 9 2" xfId="5078"/>
    <cellStyle name="Значение фильтра 2 9 2 2" xfId="5079"/>
    <cellStyle name="Значение фильтра 2 9 3" xfId="5080"/>
    <cellStyle name="Значение фильтра 2 9 3 2" xfId="5081"/>
    <cellStyle name="Значение фильтра 2 9 4" xfId="5082"/>
    <cellStyle name="Значение фильтра 2_10470_35589_Расчет показателей КФМ" xfId="5083"/>
    <cellStyle name="Значение фильтра 20" xfId="5084"/>
    <cellStyle name="Значение фильтра 20 2" xfId="5085"/>
    <cellStyle name="Значение фильтра 20 2 2" xfId="5086"/>
    <cellStyle name="Значение фильтра 20 2 3" xfId="5087"/>
    <cellStyle name="Значение фильтра 20 2 3 2" xfId="5088"/>
    <cellStyle name="Значение фильтра 20 2 4" xfId="5089"/>
    <cellStyle name="Значение фильтра 20 3" xfId="5090"/>
    <cellStyle name="Значение фильтра 20 3 2" xfId="5091"/>
    <cellStyle name="Значение фильтра 20 3 2 2" xfId="5092"/>
    <cellStyle name="Значение фильтра 20 3 3" xfId="5093"/>
    <cellStyle name="Значение фильтра 20 3 4" xfId="5094"/>
    <cellStyle name="Значение фильтра 20 4" xfId="5095"/>
    <cellStyle name="Значение фильтра 20 4 2" xfId="5096"/>
    <cellStyle name="Значение фильтра 20 5" xfId="5097"/>
    <cellStyle name="Значение фильтра 20 6" xfId="5098"/>
    <cellStyle name="Значение фильтра 21" xfId="5099"/>
    <cellStyle name="Значение фильтра 21 2" xfId="5100"/>
    <cellStyle name="Значение фильтра 21 2 2" xfId="5101"/>
    <cellStyle name="Значение фильтра 21 2 3" xfId="5102"/>
    <cellStyle name="Значение фильтра 21 2 3 2" xfId="5103"/>
    <cellStyle name="Значение фильтра 21 2 4" xfId="5104"/>
    <cellStyle name="Значение фильтра 21 3" xfId="5105"/>
    <cellStyle name="Значение фильтра 21 3 2" xfId="5106"/>
    <cellStyle name="Значение фильтра 21 3 2 2" xfId="5107"/>
    <cellStyle name="Значение фильтра 21 3 3" xfId="5108"/>
    <cellStyle name="Значение фильтра 21 3 4" xfId="5109"/>
    <cellStyle name="Значение фильтра 21 4" xfId="5110"/>
    <cellStyle name="Значение фильтра 21 4 2" xfId="5111"/>
    <cellStyle name="Значение фильтра 21 5" xfId="5112"/>
    <cellStyle name="Значение фильтра 21 6" xfId="5113"/>
    <cellStyle name="Значение фильтра 22" xfId="5114"/>
    <cellStyle name="Значение фильтра 22 2" xfId="5115"/>
    <cellStyle name="Значение фильтра 23" xfId="5116"/>
    <cellStyle name="Значение фильтра 23 2" xfId="5117"/>
    <cellStyle name="Значение фильтра 24" xfId="5118"/>
    <cellStyle name="Значение фильтра 24 2" xfId="5119"/>
    <cellStyle name="Значение фильтра 25" xfId="5120"/>
    <cellStyle name="Значение фильтра 25 2" xfId="5121"/>
    <cellStyle name="Значение фильтра 26" xfId="5122"/>
    <cellStyle name="Значение фильтра 26 2" xfId="5123"/>
    <cellStyle name="Значение фильтра 27" xfId="5124"/>
    <cellStyle name="Значение фильтра 27 2" xfId="5125"/>
    <cellStyle name="Значение фильтра 28" xfId="5126"/>
    <cellStyle name="Значение фильтра 28 2" xfId="5127"/>
    <cellStyle name="Значение фильтра 29" xfId="5128"/>
    <cellStyle name="Значение фильтра 29 2" xfId="5129"/>
    <cellStyle name="Значение фильтра 3" xfId="5130"/>
    <cellStyle name="Значение фильтра 3 2" xfId="5131"/>
    <cellStyle name="Значение фильтра 3 2 2" xfId="5132"/>
    <cellStyle name="Значение фильтра 3 2 3" xfId="5133"/>
    <cellStyle name="Значение фильтра 3 2 3 2" xfId="5134"/>
    <cellStyle name="Значение фильтра 3 2 3 3" xfId="5135"/>
    <cellStyle name="Значение фильтра 3 2 4" xfId="5136"/>
    <cellStyle name="Значение фильтра 3 2 5" xfId="5137"/>
    <cellStyle name="Значение фильтра 3 2 6" xfId="5138"/>
    <cellStyle name="Значение фильтра 3 3" xfId="5139"/>
    <cellStyle name="Значение фильтра 3 3 2" xfId="5140"/>
    <cellStyle name="Значение фильтра 3 3 2 2" xfId="5141"/>
    <cellStyle name="Значение фильтра 3 3 3" xfId="5142"/>
    <cellStyle name="Значение фильтра 3 3 4" xfId="5143"/>
    <cellStyle name="Значение фильтра 3 4" xfId="5144"/>
    <cellStyle name="Значение фильтра 3 4 2" xfId="5145"/>
    <cellStyle name="Значение фильтра 3 4 3" xfId="5146"/>
    <cellStyle name="Значение фильтра 3 5" xfId="5147"/>
    <cellStyle name="Значение фильтра 3 6" xfId="5148"/>
    <cellStyle name="Значение фильтра 3 7" xfId="5149"/>
    <cellStyle name="Значение фильтра 30" xfId="5150"/>
    <cellStyle name="Значение фильтра 30 2" xfId="5151"/>
    <cellStyle name="Значение фильтра 31" xfId="5152"/>
    <cellStyle name="Значение фильтра 31 2" xfId="5153"/>
    <cellStyle name="Значение фильтра 32" xfId="5154"/>
    <cellStyle name="Значение фильтра 32 2" xfId="5155"/>
    <cellStyle name="Значение фильтра 33" xfId="5156"/>
    <cellStyle name="Значение фильтра 33 2" xfId="5157"/>
    <cellStyle name="Значение фильтра 34" xfId="5158"/>
    <cellStyle name="Значение фильтра 34 2" xfId="5159"/>
    <cellStyle name="Значение фильтра 35" xfId="5160"/>
    <cellStyle name="Значение фильтра 35 2" xfId="5161"/>
    <cellStyle name="Значение фильтра 36" xfId="5162"/>
    <cellStyle name="Значение фильтра 36 2" xfId="5163"/>
    <cellStyle name="Значение фильтра 37" xfId="5164"/>
    <cellStyle name="Значение фильтра 37 2" xfId="5165"/>
    <cellStyle name="Значение фильтра 38" xfId="5166"/>
    <cellStyle name="Значение фильтра 38 2" xfId="5167"/>
    <cellStyle name="Значение фильтра 39" xfId="5168"/>
    <cellStyle name="Значение фильтра 39 2" xfId="5169"/>
    <cellStyle name="Значение фильтра 4" xfId="5170"/>
    <cellStyle name="Значение фильтра 4 2" xfId="5171"/>
    <cellStyle name="Значение фильтра 4 2 2" xfId="5172"/>
    <cellStyle name="Значение фильтра 4 2 3" xfId="5173"/>
    <cellStyle name="Значение фильтра 4 2 3 2" xfId="5174"/>
    <cellStyle name="Значение фильтра 4 2 3 3" xfId="5175"/>
    <cellStyle name="Значение фильтра 4 2 4" xfId="5176"/>
    <cellStyle name="Значение фильтра 4 2 5" xfId="5177"/>
    <cellStyle name="Значение фильтра 4 2 6" xfId="5178"/>
    <cellStyle name="Значение фильтра 4 3" xfId="5179"/>
    <cellStyle name="Значение фильтра 4 3 2" xfId="5180"/>
    <cellStyle name="Значение фильтра 4 3 2 2" xfId="5181"/>
    <cellStyle name="Значение фильтра 4 3 3" xfId="5182"/>
    <cellStyle name="Значение фильтра 4 3 4" xfId="5183"/>
    <cellStyle name="Значение фильтра 4 4" xfId="5184"/>
    <cellStyle name="Значение фильтра 4 4 2" xfId="5185"/>
    <cellStyle name="Значение фильтра 4 4 3" xfId="5186"/>
    <cellStyle name="Значение фильтра 4 5" xfId="5187"/>
    <cellStyle name="Значение фильтра 4 6" xfId="5188"/>
    <cellStyle name="Значение фильтра 4 7" xfId="5189"/>
    <cellStyle name="Значение фильтра 40" xfId="5190"/>
    <cellStyle name="Значение фильтра 40 2" xfId="5191"/>
    <cellStyle name="Значение фильтра 41" xfId="5192"/>
    <cellStyle name="Значение фильтра 41 2" xfId="5193"/>
    <cellStyle name="Значение фильтра 42" xfId="5194"/>
    <cellStyle name="Значение фильтра 42 2" xfId="5195"/>
    <cellStyle name="Значение фильтра 43" xfId="5196"/>
    <cellStyle name="Значение фильтра 43 2" xfId="5197"/>
    <cellStyle name="Значение фильтра 44" xfId="5198"/>
    <cellStyle name="Значение фильтра 44 2" xfId="5199"/>
    <cellStyle name="Значение фильтра 45" xfId="5200"/>
    <cellStyle name="Значение фильтра 45 2" xfId="5201"/>
    <cellStyle name="Значение фильтра 46" xfId="5202"/>
    <cellStyle name="Значение фильтра 46 2" xfId="5203"/>
    <cellStyle name="Значение фильтра 47" xfId="5204"/>
    <cellStyle name="Значение фильтра 47 2" xfId="5205"/>
    <cellStyle name="Значение фильтра 48" xfId="5206"/>
    <cellStyle name="Значение фильтра 48 2" xfId="5207"/>
    <cellStyle name="Значение фильтра 49" xfId="5208"/>
    <cellStyle name="Значение фильтра 49 2" xfId="5209"/>
    <cellStyle name="Значение фильтра 5" xfId="5210"/>
    <cellStyle name="Значение фильтра 5 2" xfId="5211"/>
    <cellStyle name="Значение фильтра 5 2 2" xfId="5212"/>
    <cellStyle name="Значение фильтра 5 2 3" xfId="5213"/>
    <cellStyle name="Значение фильтра 5 2 3 2" xfId="5214"/>
    <cellStyle name="Значение фильтра 5 2 3 3" xfId="5215"/>
    <cellStyle name="Значение фильтра 5 2 4" xfId="5216"/>
    <cellStyle name="Значение фильтра 5 2 5" xfId="5217"/>
    <cellStyle name="Значение фильтра 5 2 6" xfId="5218"/>
    <cellStyle name="Значение фильтра 5 3" xfId="5219"/>
    <cellStyle name="Значение фильтра 5 3 2" xfId="5220"/>
    <cellStyle name="Значение фильтра 5 3 2 2" xfId="5221"/>
    <cellStyle name="Значение фильтра 5 3 3" xfId="5222"/>
    <cellStyle name="Значение фильтра 5 3 4" xfId="5223"/>
    <cellStyle name="Значение фильтра 5 4" xfId="5224"/>
    <cellStyle name="Значение фильтра 5 4 2" xfId="5225"/>
    <cellStyle name="Значение фильтра 5 4 3" xfId="5226"/>
    <cellStyle name="Значение фильтра 5 5" xfId="5227"/>
    <cellStyle name="Значение фильтра 5 6" xfId="5228"/>
    <cellStyle name="Значение фильтра 5 7" xfId="5229"/>
    <cellStyle name="Значение фильтра 50" xfId="5230"/>
    <cellStyle name="Значение фильтра 50 2" xfId="5231"/>
    <cellStyle name="Значение фильтра 51" xfId="5232"/>
    <cellStyle name="Значение фильтра 51 2" xfId="5233"/>
    <cellStyle name="Значение фильтра 52" xfId="5234"/>
    <cellStyle name="Значение фильтра 52 2" xfId="5235"/>
    <cellStyle name="Значение фильтра 53" xfId="5236"/>
    <cellStyle name="Значение фильтра 53 2" xfId="5237"/>
    <cellStyle name="Значение фильтра 54" xfId="5238"/>
    <cellStyle name="Значение фильтра 54 2" xfId="5239"/>
    <cellStyle name="Значение фильтра 55" xfId="5240"/>
    <cellStyle name="Значение фильтра 55 2" xfId="5241"/>
    <cellStyle name="Значение фильтра 56" xfId="5242"/>
    <cellStyle name="Значение фильтра 56 2" xfId="5243"/>
    <cellStyle name="Значение фильтра 57" xfId="5244"/>
    <cellStyle name="Значение фильтра 57 2" xfId="5245"/>
    <cellStyle name="Значение фильтра 58" xfId="5246"/>
    <cellStyle name="Значение фильтра 58 2" xfId="5247"/>
    <cellStyle name="Значение фильтра 59" xfId="5248"/>
    <cellStyle name="Значение фильтра 59 2" xfId="5249"/>
    <cellStyle name="Значение фильтра 6" xfId="5250"/>
    <cellStyle name="Значение фильтра 6 2" xfId="5251"/>
    <cellStyle name="Значение фильтра 6 2 2" xfId="5252"/>
    <cellStyle name="Значение фильтра 6 2 3" xfId="5253"/>
    <cellStyle name="Значение фильтра 6 2 3 2" xfId="5254"/>
    <cellStyle name="Значение фильтра 6 2 3 3" xfId="5255"/>
    <cellStyle name="Значение фильтра 6 2 4" xfId="5256"/>
    <cellStyle name="Значение фильтра 6 2 5" xfId="5257"/>
    <cellStyle name="Значение фильтра 6 2 6" xfId="5258"/>
    <cellStyle name="Значение фильтра 6 3" xfId="5259"/>
    <cellStyle name="Значение фильтра 6 3 2" xfId="5260"/>
    <cellStyle name="Значение фильтра 6 3 2 2" xfId="5261"/>
    <cellStyle name="Значение фильтра 6 3 3" xfId="5262"/>
    <cellStyle name="Значение фильтра 6 3 4" xfId="5263"/>
    <cellStyle name="Значение фильтра 6 4" xfId="5264"/>
    <cellStyle name="Значение фильтра 6 4 2" xfId="5265"/>
    <cellStyle name="Значение фильтра 6 4 3" xfId="5266"/>
    <cellStyle name="Значение фильтра 6 5" xfId="5267"/>
    <cellStyle name="Значение фильтра 6 6" xfId="5268"/>
    <cellStyle name="Значение фильтра 6 7" xfId="5269"/>
    <cellStyle name="Значение фильтра 60" xfId="5270"/>
    <cellStyle name="Значение фильтра 60 2" xfId="5271"/>
    <cellStyle name="Значение фильтра 61" xfId="5272"/>
    <cellStyle name="Значение фильтра 61 2" xfId="5273"/>
    <cellStyle name="Значение фильтра 62" xfId="5274"/>
    <cellStyle name="Значение фильтра 62 2" xfId="5275"/>
    <cellStyle name="Значение фильтра 63" xfId="5276"/>
    <cellStyle name="Значение фильтра 63 2" xfId="5277"/>
    <cellStyle name="Значение фильтра 64" xfId="5278"/>
    <cellStyle name="Значение фильтра 64 2" xfId="5279"/>
    <cellStyle name="Значение фильтра 65" xfId="5280"/>
    <cellStyle name="Значение фильтра 65 2" xfId="5281"/>
    <cellStyle name="Значение фильтра 66" xfId="5282"/>
    <cellStyle name="Значение фильтра 66 2" xfId="5283"/>
    <cellStyle name="Значение фильтра 67" xfId="5284"/>
    <cellStyle name="Значение фильтра 67 2" xfId="5285"/>
    <cellStyle name="Значение фильтра 68" xfId="5286"/>
    <cellStyle name="Значение фильтра 68 2" xfId="5287"/>
    <cellStyle name="Значение фильтра 69" xfId="5288"/>
    <cellStyle name="Значение фильтра 69 2" xfId="5289"/>
    <cellStyle name="Значение фильтра 7" xfId="5290"/>
    <cellStyle name="Значение фильтра 7 2" xfId="5291"/>
    <cellStyle name="Значение фильтра 7 2 2" xfId="5292"/>
    <cellStyle name="Значение фильтра 7 2 3" xfId="5293"/>
    <cellStyle name="Значение фильтра 7 2 3 2" xfId="5294"/>
    <cellStyle name="Значение фильтра 7 2 3 3" xfId="5295"/>
    <cellStyle name="Значение фильтра 7 2 4" xfId="5296"/>
    <cellStyle name="Значение фильтра 7 2 5" xfId="5297"/>
    <cellStyle name="Значение фильтра 7 2 6" xfId="5298"/>
    <cellStyle name="Значение фильтра 7 3" xfId="5299"/>
    <cellStyle name="Значение фильтра 7 3 2" xfId="5300"/>
    <cellStyle name="Значение фильтра 7 3 2 2" xfId="5301"/>
    <cellStyle name="Значение фильтра 7 3 3" xfId="5302"/>
    <cellStyle name="Значение фильтра 7 3 4" xfId="5303"/>
    <cellStyle name="Значение фильтра 7 4" xfId="5304"/>
    <cellStyle name="Значение фильтра 7 4 2" xfId="5305"/>
    <cellStyle name="Значение фильтра 7 4 3" xfId="5306"/>
    <cellStyle name="Значение фильтра 7 5" xfId="5307"/>
    <cellStyle name="Значение фильтра 7 6" xfId="5308"/>
    <cellStyle name="Значение фильтра 7 7" xfId="5309"/>
    <cellStyle name="Значение фильтра 70" xfId="5310"/>
    <cellStyle name="Значение фильтра 70 2" xfId="5311"/>
    <cellStyle name="Значение фильтра 71" xfId="5312"/>
    <cellStyle name="Значение фильтра 71 2" xfId="5313"/>
    <cellStyle name="Значение фильтра 72" xfId="5314"/>
    <cellStyle name="Значение фильтра 72 2" xfId="5315"/>
    <cellStyle name="Значение фильтра 73" xfId="5316"/>
    <cellStyle name="Значение фильтра 73 2" xfId="5317"/>
    <cellStyle name="Значение фильтра 74" xfId="5318"/>
    <cellStyle name="Значение фильтра 74 2" xfId="5319"/>
    <cellStyle name="Значение фильтра 75" xfId="5320"/>
    <cellStyle name="Значение фильтра 75 2" xfId="5321"/>
    <cellStyle name="Значение фильтра 76" xfId="5322"/>
    <cellStyle name="Значение фильтра 76 2" xfId="5323"/>
    <cellStyle name="Значение фильтра 77" xfId="5324"/>
    <cellStyle name="Значение фильтра 77 2" xfId="5325"/>
    <cellStyle name="Значение фильтра 78" xfId="5326"/>
    <cellStyle name="Значение фильтра 79" xfId="5327"/>
    <cellStyle name="Значение фильтра 8" xfId="5328"/>
    <cellStyle name="Значение фильтра 8 2" xfId="5329"/>
    <cellStyle name="Значение фильтра 8 2 2" xfId="5330"/>
    <cellStyle name="Значение фильтра 8 2 3" xfId="5331"/>
    <cellStyle name="Значение фильтра 8 2 3 2" xfId="5332"/>
    <cellStyle name="Значение фильтра 8 2 3 3" xfId="5333"/>
    <cellStyle name="Значение фильтра 8 2 4" xfId="5334"/>
    <cellStyle name="Значение фильтра 8 2 5" xfId="5335"/>
    <cellStyle name="Значение фильтра 8 2 6" xfId="5336"/>
    <cellStyle name="Значение фильтра 8 3" xfId="5337"/>
    <cellStyle name="Значение фильтра 8 3 2" xfId="5338"/>
    <cellStyle name="Значение фильтра 8 3 2 2" xfId="5339"/>
    <cellStyle name="Значение фильтра 8 3 3" xfId="5340"/>
    <cellStyle name="Значение фильтра 8 3 4" xfId="5341"/>
    <cellStyle name="Значение фильтра 8 4" xfId="5342"/>
    <cellStyle name="Значение фильтра 8 4 2" xfId="5343"/>
    <cellStyle name="Значение фильтра 8 4 3" xfId="5344"/>
    <cellStyle name="Значение фильтра 8 5" xfId="5345"/>
    <cellStyle name="Значение фильтра 8 6" xfId="5346"/>
    <cellStyle name="Значение фильтра 8 7" xfId="5347"/>
    <cellStyle name="Значение фильтра 80" xfId="5348"/>
    <cellStyle name="Значение фильтра 81" xfId="5349"/>
    <cellStyle name="Значение фильтра 82" xfId="5350"/>
    <cellStyle name="Значение фильтра 83" xfId="5351"/>
    <cellStyle name="Значение фильтра 84" xfId="5352"/>
    <cellStyle name="Значение фильтра 85" xfId="5353"/>
    <cellStyle name="Значение фильтра 86" xfId="5354"/>
    <cellStyle name="Значение фильтра 87" xfId="5355"/>
    <cellStyle name="Значение фильтра 88" xfId="5356"/>
    <cellStyle name="Значение фильтра 89" xfId="5357"/>
    <cellStyle name="Значение фильтра 9" xfId="5358"/>
    <cellStyle name="Значение фильтра 9 2" xfId="5359"/>
    <cellStyle name="Значение фильтра 9 2 2" xfId="5360"/>
    <cellStyle name="Значение фильтра 9 2 3" xfId="5361"/>
    <cellStyle name="Значение фильтра 9 2 3 2" xfId="5362"/>
    <cellStyle name="Значение фильтра 9 2 4" xfId="5363"/>
    <cellStyle name="Значение фильтра 9 3" xfId="5364"/>
    <cellStyle name="Значение фильтра 9 3 2" xfId="5365"/>
    <cellStyle name="Значение фильтра 9 3 2 2" xfId="5366"/>
    <cellStyle name="Значение фильтра 9 3 3" xfId="5367"/>
    <cellStyle name="Значение фильтра 9 3 4" xfId="5368"/>
    <cellStyle name="Значение фильтра 9 4" xfId="5369"/>
    <cellStyle name="Значение фильтра 9 4 2" xfId="5370"/>
    <cellStyle name="Значение фильтра 9 5" xfId="5371"/>
    <cellStyle name="Значение фильтра 9 6" xfId="5372"/>
    <cellStyle name="Значение фильтра 90" xfId="5373"/>
    <cellStyle name="Значение фильтра 91" xfId="5374"/>
    <cellStyle name="Значение фильтра 92" xfId="5375"/>
    <cellStyle name="Значение фильтра 93" xfId="5376"/>
    <cellStyle name="Значение фильтра 94" xfId="5377"/>
    <cellStyle name="Значение фильтра 95" xfId="5378"/>
    <cellStyle name="Значение фильтра 96" xfId="5379"/>
    <cellStyle name="Значение фильтра 97" xfId="5380"/>
    <cellStyle name="Значение фильтра 98" xfId="5381"/>
    <cellStyle name="Значение фильтра 99" xfId="5382"/>
    <cellStyle name="Информация о задаче" xfId="15"/>
    <cellStyle name="Информация о задаче 10" xfId="5383"/>
    <cellStyle name="Информация о задаче 10 2" xfId="5384"/>
    <cellStyle name="Информация о задаче 11" xfId="5385"/>
    <cellStyle name="Информация о задаче 11 2" xfId="5386"/>
    <cellStyle name="Информация о задаче 12" xfId="5387"/>
    <cellStyle name="Информация о задаче 12 2" xfId="5388"/>
    <cellStyle name="Информация о задаче 13" xfId="5389"/>
    <cellStyle name="Информация о задаче 13 2" xfId="5390"/>
    <cellStyle name="Информация о задаче 14" xfId="5391"/>
    <cellStyle name="Информация о задаче 14 2" xfId="5392"/>
    <cellStyle name="Информация о задаче 15" xfId="5393"/>
    <cellStyle name="Информация о задаче 15 2" xfId="5394"/>
    <cellStyle name="Информация о задаче 15 3" xfId="5395"/>
    <cellStyle name="Информация о задаче 15 4" xfId="5396"/>
    <cellStyle name="Информация о задаче 15 5" xfId="5397"/>
    <cellStyle name="Информация о задаче 15 6" xfId="5398"/>
    <cellStyle name="Информация о задаче 15 7" xfId="5399"/>
    <cellStyle name="Информация о задаче 15 8" xfId="5400"/>
    <cellStyle name="Информация о задаче 15 9" xfId="5401"/>
    <cellStyle name="Информация о задаче 15_10470_35589_Расчет показателей КФМ" xfId="5402"/>
    <cellStyle name="Информация о задаче 16" xfId="5403"/>
    <cellStyle name="Информация о задаче 16 2" xfId="5404"/>
    <cellStyle name="Информация о задаче 17" xfId="5405"/>
    <cellStyle name="Информация о задаче 17 2" xfId="5406"/>
    <cellStyle name="Информация о задаче 18" xfId="5407"/>
    <cellStyle name="Информация о задаче 18 2" xfId="5408"/>
    <cellStyle name="Информация о задаче 19" xfId="5409"/>
    <cellStyle name="Информация о задаче 19 2" xfId="5410"/>
    <cellStyle name="Информация о задаче 2" xfId="5411"/>
    <cellStyle name="Информация о задаче 2 2" xfId="5412"/>
    <cellStyle name="Информация о задаче 2 2 2" xfId="5413"/>
    <cellStyle name="Информация о задаче 2 2 3" xfId="5414"/>
    <cellStyle name="Информация о задаче 2 2 4" xfId="5415"/>
    <cellStyle name="Информация о задаче 2 2 5" xfId="5416"/>
    <cellStyle name="Информация о задаче 2 2 6" xfId="5417"/>
    <cellStyle name="Информация о задаче 2 2 7" xfId="5418"/>
    <cellStyle name="Информация о задаче 2 2 8" xfId="5419"/>
    <cellStyle name="Информация о задаче 2 3" xfId="5420"/>
    <cellStyle name="Информация о задаче 2 4" xfId="5421"/>
    <cellStyle name="Информация о задаче 2 5" xfId="5422"/>
    <cellStyle name="Информация о задаче 2 6" xfId="5423"/>
    <cellStyle name="Информация о задаче 2 7" xfId="5424"/>
    <cellStyle name="Информация о задаче 2 8" xfId="5425"/>
    <cellStyle name="Информация о задаче 2 9" xfId="5426"/>
    <cellStyle name="Информация о задаче 20" xfId="5427"/>
    <cellStyle name="Информация о задаче 20 2" xfId="5428"/>
    <cellStyle name="Информация о задаче 21" xfId="5429"/>
    <cellStyle name="Информация о задаче 21 2" xfId="5430"/>
    <cellStyle name="Информация о задаче 3" xfId="5431"/>
    <cellStyle name="Информация о задаче 4" xfId="5432"/>
    <cellStyle name="Информация о задаче 5" xfId="5433"/>
    <cellStyle name="Информация о задаче 6" xfId="5434"/>
    <cellStyle name="Информация о задаче 7" xfId="5435"/>
    <cellStyle name="Информация о задаче 8" xfId="5436"/>
    <cellStyle name="Информация о задаче 9" xfId="5437"/>
    <cellStyle name="Информация о задаче 9 2" xfId="5438"/>
    <cellStyle name="Итог 2" xfId="5439"/>
    <cellStyle name="Итог 2 2" xfId="5440"/>
    <cellStyle name="Итог 2 3" xfId="5441"/>
    <cellStyle name="Итог 3" xfId="5442"/>
    <cellStyle name="Итог 3 2" xfId="5443"/>
    <cellStyle name="Итог 3 3" xfId="5444"/>
    <cellStyle name="Итог 4" xfId="5445"/>
    <cellStyle name="Итог 4 2" xfId="5446"/>
    <cellStyle name="Итог 4 3" xfId="5447"/>
    <cellStyle name="Итог 5" xfId="5448"/>
    <cellStyle name="Итог 6" xfId="5449"/>
    <cellStyle name="Контрольная ячейка 2" xfId="5450"/>
    <cellStyle name="Контрольная ячейка 2 2" xfId="5451"/>
    <cellStyle name="Контрольная ячейка 2 3" xfId="5452"/>
    <cellStyle name="Контрольная ячейка 3" xfId="5453"/>
    <cellStyle name="Контрольная ячейка 3 2" xfId="5454"/>
    <cellStyle name="Контрольная ячейка 3 3" xfId="5455"/>
    <cellStyle name="Контрольная ячейка 4" xfId="5456"/>
    <cellStyle name="Контрольная ячейка 4 2" xfId="5457"/>
    <cellStyle name="Контрольная ячейка 4 3" xfId="5458"/>
    <cellStyle name="Контрольная ячейка 5" xfId="5459"/>
    <cellStyle name="Контрольная ячейка 6" xfId="5460"/>
    <cellStyle name="Название 2" xfId="5461"/>
    <cellStyle name="Название 2 2" xfId="5462"/>
    <cellStyle name="Название 2 3" xfId="5463"/>
    <cellStyle name="Название 3" xfId="5464"/>
    <cellStyle name="Название 3 2" xfId="5465"/>
    <cellStyle name="Название 3 3" xfId="5466"/>
    <cellStyle name="Название 4" xfId="5467"/>
    <cellStyle name="Название 4 2" xfId="5468"/>
    <cellStyle name="Название 4 3" xfId="5469"/>
    <cellStyle name="Название 5" xfId="5470"/>
    <cellStyle name="Название 6" xfId="5471"/>
    <cellStyle name="Нейтральный 2" xfId="5472"/>
    <cellStyle name="Нейтральный 2 2" xfId="5473"/>
    <cellStyle name="Нейтральный 2 3" xfId="5474"/>
    <cellStyle name="Нейтральный 3" xfId="5475"/>
    <cellStyle name="Нейтральный 3 2" xfId="5476"/>
    <cellStyle name="Нейтральный 3 3" xfId="5477"/>
    <cellStyle name="Нейтральный 4" xfId="5478"/>
    <cellStyle name="Нейтральный 4 2" xfId="5479"/>
    <cellStyle name="Нейтральный 4 3" xfId="5480"/>
    <cellStyle name="Нейтральный 5" xfId="5481"/>
    <cellStyle name="Нейтральный 6" xfId="5482"/>
    <cellStyle name="Обычный" xfId="0" builtinId="0"/>
    <cellStyle name="Обычный 10" xfId="5483"/>
    <cellStyle name="Обычный 10 2" xfId="5484"/>
    <cellStyle name="Обычный 10 3" xfId="5485"/>
    <cellStyle name="Обычный 10 3 2" xfId="5486"/>
    <cellStyle name="Обычный 10 3 3" xfId="5487"/>
    <cellStyle name="Обычный 10 4" xfId="5488"/>
    <cellStyle name="Обычный 10 5" xfId="5489"/>
    <cellStyle name="Обычный 10 6" xfId="5490"/>
    <cellStyle name="Обычный 11" xfId="5491"/>
    <cellStyle name="Обычный 11 2" xfId="5492"/>
    <cellStyle name="Обычный 12" xfId="5493"/>
    <cellStyle name="Обычный 12 10" xfId="5494"/>
    <cellStyle name="Обычный 12 11" xfId="5495"/>
    <cellStyle name="Обычный 12 12" xfId="5496"/>
    <cellStyle name="Обычный 12 2" xfId="5497"/>
    <cellStyle name="Обычный 12 2 2" xfId="5498"/>
    <cellStyle name="Обычный 12 2 3" xfId="5499"/>
    <cellStyle name="Обычный 12 2 3 2" xfId="5500"/>
    <cellStyle name="Обычный 12 2 3 3" xfId="5501"/>
    <cellStyle name="Обычный 12 2 4" xfId="5502"/>
    <cellStyle name="Обычный 12 2 5" xfId="5503"/>
    <cellStyle name="Обычный 12 2 6" xfId="5504"/>
    <cellStyle name="Обычный 12 3" xfId="5505"/>
    <cellStyle name="Обычный 12 3 2" xfId="5506"/>
    <cellStyle name="Обычный 12 3 3" xfId="5507"/>
    <cellStyle name="Обычный 12 3 3 2" xfId="5508"/>
    <cellStyle name="Обычный 12 3 3 3" xfId="5509"/>
    <cellStyle name="Обычный 12 3 4" xfId="5510"/>
    <cellStyle name="Обычный 12 3 5" xfId="5511"/>
    <cellStyle name="Обычный 12 3 6" xfId="5512"/>
    <cellStyle name="Обычный 12 4" xfId="5513"/>
    <cellStyle name="Обычный 12 4 2" xfId="5514"/>
    <cellStyle name="Обычный 12 4 3" xfId="5515"/>
    <cellStyle name="Обычный 12 4 3 2" xfId="5516"/>
    <cellStyle name="Обычный 12 4 3 3" xfId="5517"/>
    <cellStyle name="Обычный 12 4 4" xfId="5518"/>
    <cellStyle name="Обычный 12 4 5" xfId="5519"/>
    <cellStyle name="Обычный 12 4 6" xfId="5520"/>
    <cellStyle name="Обычный 12 5" xfId="5521"/>
    <cellStyle name="Обычный 12 5 2" xfId="5522"/>
    <cellStyle name="Обычный 12 5 3" xfId="5523"/>
    <cellStyle name="Обычный 12 5 3 2" xfId="5524"/>
    <cellStyle name="Обычный 12 5 3 3" xfId="5525"/>
    <cellStyle name="Обычный 12 5 4" xfId="5526"/>
    <cellStyle name="Обычный 12 5 5" xfId="5527"/>
    <cellStyle name="Обычный 12 5 6" xfId="5528"/>
    <cellStyle name="Обычный 12 6" xfId="5529"/>
    <cellStyle name="Обычный 12 6 2" xfId="5530"/>
    <cellStyle name="Обычный 12 6 3" xfId="5531"/>
    <cellStyle name="Обычный 12 6 3 2" xfId="5532"/>
    <cellStyle name="Обычный 12 6 3 3" xfId="5533"/>
    <cellStyle name="Обычный 12 6 4" xfId="5534"/>
    <cellStyle name="Обычный 12 6 5" xfId="5535"/>
    <cellStyle name="Обычный 12 6 6" xfId="5536"/>
    <cellStyle name="Обычный 12 7" xfId="5537"/>
    <cellStyle name="Обычный 12 7 2" xfId="5538"/>
    <cellStyle name="Обычный 12 7 3" xfId="5539"/>
    <cellStyle name="Обычный 12 7 3 2" xfId="5540"/>
    <cellStyle name="Обычный 12 7 3 3" xfId="5541"/>
    <cellStyle name="Обычный 12 7 4" xfId="5542"/>
    <cellStyle name="Обычный 12 7 5" xfId="5543"/>
    <cellStyle name="Обычный 12 7 6" xfId="5544"/>
    <cellStyle name="Обычный 12 8" xfId="5545"/>
    <cellStyle name="Обычный 12 8 2" xfId="5546"/>
    <cellStyle name="Обычный 12 8 3" xfId="5547"/>
    <cellStyle name="Обычный 12 8 3 2" xfId="5548"/>
    <cellStyle name="Обычный 12 8 3 3" xfId="5549"/>
    <cellStyle name="Обычный 12 8 4" xfId="5550"/>
    <cellStyle name="Обычный 12 8 5" xfId="5551"/>
    <cellStyle name="Обычный 12 8 6" xfId="5552"/>
    <cellStyle name="Обычный 12 9" xfId="5553"/>
    <cellStyle name="Обычный 12 9 2" xfId="5554"/>
    <cellStyle name="Обычный 12 9 3" xfId="5555"/>
    <cellStyle name="Обычный 13" xfId="5556"/>
    <cellStyle name="Обычный 13 2" xfId="5557"/>
    <cellStyle name="Обычный 14" xfId="5558"/>
    <cellStyle name="Обычный 14 2" xfId="5559"/>
    <cellStyle name="Обычный 14 3" xfId="5560"/>
    <cellStyle name="Обычный 15" xfId="5561"/>
    <cellStyle name="Обычный 15 2" xfId="5562"/>
    <cellStyle name="Обычный 16" xfId="5563"/>
    <cellStyle name="Обычный 16 2" xfId="5564"/>
    <cellStyle name="Обычный 17" xfId="5565"/>
    <cellStyle name="Обычный 17 2" xfId="5566"/>
    <cellStyle name="Обычный 18" xfId="5567"/>
    <cellStyle name="Обычный 18 2" xfId="5568"/>
    <cellStyle name="Обычный 18 3" xfId="5569"/>
    <cellStyle name="Обычный 18 3 2" xfId="5570"/>
    <cellStyle name="Обычный 18 3 2 2" xfId="5571"/>
    <cellStyle name="Обычный 18 3 3" xfId="5572"/>
    <cellStyle name="Обычный 18 3 4" xfId="5573"/>
    <cellStyle name="Обычный 18 4" xfId="5574"/>
    <cellStyle name="Обычный 18 5" xfId="5575"/>
    <cellStyle name="Обычный 18 6" xfId="5576"/>
    <cellStyle name="Обычный 19" xfId="5577"/>
    <cellStyle name="Обычный 19 2" xfId="5578"/>
    <cellStyle name="Обычный 2" xfId="24"/>
    <cellStyle name="Обычный 2 10" xfId="5579"/>
    <cellStyle name="Обычный 2 11" xfId="5580"/>
    <cellStyle name="Обычный 2 12" xfId="5581"/>
    <cellStyle name="Обычный 2 13" xfId="5582"/>
    <cellStyle name="Обычный 2 14" xfId="5583"/>
    <cellStyle name="Обычный 2 15" xfId="5584"/>
    <cellStyle name="Обычный 2 16" xfId="5585"/>
    <cellStyle name="Обычный 2 17" xfId="5586"/>
    <cellStyle name="Обычный 2 18" xfId="5587"/>
    <cellStyle name="Обычный 2 19" xfId="5588"/>
    <cellStyle name="Обычный 2 2" xfId="5589"/>
    <cellStyle name="Обычный 2 2 10" xfId="5590"/>
    <cellStyle name="Обычный 2 2 11" xfId="5591"/>
    <cellStyle name="Обычный 2 2 11 2" xfId="5592"/>
    <cellStyle name="Обычный 2 2 11 3" xfId="5593"/>
    <cellStyle name="Обычный 2 2 11 3 2" xfId="5594"/>
    <cellStyle name="Обычный 2 2 11 4" xfId="5595"/>
    <cellStyle name="Обычный 2 2 12" xfId="5596"/>
    <cellStyle name="Обычный 2 2 13" xfId="5597"/>
    <cellStyle name="Обычный 2 2 14" xfId="5598"/>
    <cellStyle name="Обычный 2 2 15" xfId="5599"/>
    <cellStyle name="Обычный 2 2 16" xfId="5600"/>
    <cellStyle name="Обычный 2 2 17" xfId="5601"/>
    <cellStyle name="Обычный 2 2 18" xfId="5602"/>
    <cellStyle name="Обычный 2 2 19" xfId="5603"/>
    <cellStyle name="Обычный 2 2 2" xfId="5604"/>
    <cellStyle name="Обычный 2 2 20" xfId="5605"/>
    <cellStyle name="Обычный 2 2 21" xfId="5606"/>
    <cellStyle name="Обычный 2 2 22" xfId="5607"/>
    <cellStyle name="Обычный 2 2 22 2" xfId="5608"/>
    <cellStyle name="Обычный 2 2 23" xfId="5609"/>
    <cellStyle name="Обычный 2 2 3" xfId="5610"/>
    <cellStyle name="Обычный 2 2 4" xfId="5611"/>
    <cellStyle name="Обычный 2 2 5" xfId="5612"/>
    <cellStyle name="Обычный 2 2 6" xfId="5613"/>
    <cellStyle name="Обычный 2 2 7" xfId="5614"/>
    <cellStyle name="Обычный 2 2 8" xfId="5615"/>
    <cellStyle name="Обычный 2 2 9" xfId="5616"/>
    <cellStyle name="Обычный 2 2_Отдел фин гос ап" xfId="5617"/>
    <cellStyle name="Обычный 2 20" xfId="5618"/>
    <cellStyle name="Обычный 2 21" xfId="5619"/>
    <cellStyle name="Обычный 2 21 2" xfId="5620"/>
    <cellStyle name="Обычный 2 21 2 2" xfId="5621"/>
    <cellStyle name="Обычный 2 21 3" xfId="5622"/>
    <cellStyle name="Обычный 2 21 3 2" xfId="5623"/>
    <cellStyle name="Обычный 2 21 4" xfId="5624"/>
    <cellStyle name="Обычный 2 22" xfId="5625"/>
    <cellStyle name="Обычный 2 22 2" xfId="5626"/>
    <cellStyle name="Обычный 2 22 2 2" xfId="5627"/>
    <cellStyle name="Обычный 2 22 3" xfId="5628"/>
    <cellStyle name="Обычный 2 23" xfId="5629"/>
    <cellStyle name="Обычный 2 23 2" xfId="5630"/>
    <cellStyle name="Обычный 2 23 2 2" xfId="5631"/>
    <cellStyle name="Обычный 2 23 3" xfId="5632"/>
    <cellStyle name="Обычный 2 24" xfId="5633"/>
    <cellStyle name="Обычный 2 24 2" xfId="5634"/>
    <cellStyle name="Обычный 2 24 2 2" xfId="5635"/>
    <cellStyle name="Обычный 2 24 3" xfId="5636"/>
    <cellStyle name="Обычный 2 25" xfId="5637"/>
    <cellStyle name="Обычный 2 25 2" xfId="5638"/>
    <cellStyle name="Обычный 2 25 2 2" xfId="5639"/>
    <cellStyle name="Обычный 2 25 3" xfId="5640"/>
    <cellStyle name="Обычный 2 26" xfId="5641"/>
    <cellStyle name="Обычный 2 26 2" xfId="5642"/>
    <cellStyle name="Обычный 2 26 2 2" xfId="5643"/>
    <cellStyle name="Обычный 2 26 3" xfId="5644"/>
    <cellStyle name="Обычный 2 27" xfId="5645"/>
    <cellStyle name="Обычный 2 27 2" xfId="5646"/>
    <cellStyle name="Обычный 2 27 2 2" xfId="5647"/>
    <cellStyle name="Обычный 2 27 3" xfId="5648"/>
    <cellStyle name="Обычный 2 28" xfId="5649"/>
    <cellStyle name="Обычный 2 28 2" xfId="5650"/>
    <cellStyle name="Обычный 2 28 2 2" xfId="5651"/>
    <cellStyle name="Обычный 2 28 3" xfId="5652"/>
    <cellStyle name="Обычный 2 28 3 2" xfId="5653"/>
    <cellStyle name="Обычный 2 28 4" xfId="5654"/>
    <cellStyle name="Обычный 2 28_Отдел фин гос ап" xfId="5655"/>
    <cellStyle name="Обычный 2 29" xfId="5656"/>
    <cellStyle name="Обычный 2 29 2" xfId="5657"/>
    <cellStyle name="Обычный 2 29 2 2" xfId="5658"/>
    <cellStyle name="Обычный 2 29 3" xfId="5659"/>
    <cellStyle name="Обычный 2 3" xfId="5660"/>
    <cellStyle name="Обычный 2 3 2" xfId="5661"/>
    <cellStyle name="Обычный 2 3 2 2" xfId="5662"/>
    <cellStyle name="Обычный 2 3 3" xfId="5663"/>
    <cellStyle name="Обычный 2 3 3 2" xfId="5664"/>
    <cellStyle name="Обычный 2 3 4" xfId="5665"/>
    <cellStyle name="Обычный 2 30" xfId="5666"/>
    <cellStyle name="Обычный 2 30 2" xfId="5667"/>
    <cellStyle name="Обычный 2 30 2 2" xfId="5668"/>
    <cellStyle name="Обычный 2 30 3" xfId="5669"/>
    <cellStyle name="Обычный 2 31" xfId="5670"/>
    <cellStyle name="Обычный 2 31 2" xfId="5671"/>
    <cellStyle name="Обычный 2 31 2 2" xfId="5672"/>
    <cellStyle name="Обычный 2 31 3" xfId="5673"/>
    <cellStyle name="Обычный 2 32" xfId="5674"/>
    <cellStyle name="Обычный 2 32 2" xfId="5675"/>
    <cellStyle name="Обычный 2 32 2 2" xfId="5676"/>
    <cellStyle name="Обычный 2 32 3" xfId="5677"/>
    <cellStyle name="Обычный 2 33" xfId="5678"/>
    <cellStyle name="Обычный 2 33 2" xfId="5679"/>
    <cellStyle name="Обычный 2 33 2 2" xfId="5680"/>
    <cellStyle name="Обычный 2 33 3" xfId="5681"/>
    <cellStyle name="Обычный 2 34" xfId="5682"/>
    <cellStyle name="Обычный 2 34 2" xfId="5683"/>
    <cellStyle name="Обычный 2 34 2 2" xfId="5684"/>
    <cellStyle name="Обычный 2 34 3" xfId="5685"/>
    <cellStyle name="Обычный 2 34 3 2" xfId="5686"/>
    <cellStyle name="Обычный 2 34 4" xfId="5687"/>
    <cellStyle name="Обычный 2 35" xfId="5688"/>
    <cellStyle name="Обычный 2 35 2" xfId="5689"/>
    <cellStyle name="Обычный 2 35 2 2" xfId="5690"/>
    <cellStyle name="Обычный 2 35 3" xfId="5691"/>
    <cellStyle name="Обычный 2 35 3 2" xfId="5692"/>
    <cellStyle name="Обычный 2 35 4" xfId="5693"/>
    <cellStyle name="Обычный 2 36" xfId="5694"/>
    <cellStyle name="Обычный 2 36 2" xfId="5695"/>
    <cellStyle name="Обычный 2 37" xfId="5696"/>
    <cellStyle name="Обычный 2 38" xfId="5697"/>
    <cellStyle name="Обычный 2 39" xfId="5698"/>
    <cellStyle name="Обычный 2 4" xfId="5699"/>
    <cellStyle name="Обычный 2 4 2" xfId="5700"/>
    <cellStyle name="Обычный 2 4 2 2" xfId="5701"/>
    <cellStyle name="Обычный 2 4 3" xfId="5702"/>
    <cellStyle name="Обычный 2 4 3 2" xfId="5703"/>
    <cellStyle name="Обычный 2 4 4" xfId="5704"/>
    <cellStyle name="Обычный 2 5" xfId="5705"/>
    <cellStyle name="Обычный 2 5 2" xfId="5706"/>
    <cellStyle name="Обычный 2 5 2 2" xfId="5707"/>
    <cellStyle name="Обычный 2 5 3" xfId="5708"/>
    <cellStyle name="Обычный 2 5 3 2" xfId="5709"/>
    <cellStyle name="Обычный 2 5 4" xfId="5710"/>
    <cellStyle name="Обычный 2 6" xfId="5711"/>
    <cellStyle name="Обычный 2 6 2" xfId="5712"/>
    <cellStyle name="Обычный 2 6 2 2" xfId="5713"/>
    <cellStyle name="Обычный 2 6 3" xfId="5714"/>
    <cellStyle name="Обычный 2 6 3 2" xfId="5715"/>
    <cellStyle name="Обычный 2 6 4" xfId="5716"/>
    <cellStyle name="Обычный 2 7" xfId="5717"/>
    <cellStyle name="Обычный 2 7 2" xfId="5718"/>
    <cellStyle name="Обычный 2 7 2 2" xfId="5719"/>
    <cellStyle name="Обычный 2 7 3" xfId="5720"/>
    <cellStyle name="Обычный 2 7 3 2" xfId="5721"/>
    <cellStyle name="Обычный 2 7 4" xfId="5722"/>
    <cellStyle name="Обычный 2 8" xfId="5723"/>
    <cellStyle name="Обычный 2 8 2" xfId="5724"/>
    <cellStyle name="Обычный 2 8 2 2" xfId="5725"/>
    <cellStyle name="Обычный 2 8 3" xfId="5726"/>
    <cellStyle name="Обычный 2 8 3 2" xfId="5727"/>
    <cellStyle name="Обычный 2 8 4" xfId="5728"/>
    <cellStyle name="Обычный 2 9" xfId="5729"/>
    <cellStyle name="Обычный 20" xfId="5730"/>
    <cellStyle name="Обычный 20 2" xfId="5731"/>
    <cellStyle name="Обычный 21" xfId="5732"/>
    <cellStyle name="Обычный 21 2" xfId="5733"/>
    <cellStyle name="Обычный 22" xfId="5734"/>
    <cellStyle name="Обычный 22 2" xfId="5735"/>
    <cellStyle name="Обычный 23" xfId="5736"/>
    <cellStyle name="Обычный 3" xfId="5737"/>
    <cellStyle name="Обычный 3 10" xfId="5738"/>
    <cellStyle name="Обычный 3 11" xfId="5739"/>
    <cellStyle name="Обычный 3 12" xfId="5740"/>
    <cellStyle name="Обычный 3 13" xfId="5741"/>
    <cellStyle name="Обычный 3 14" xfId="5742"/>
    <cellStyle name="Обычный 3 15" xfId="5743"/>
    <cellStyle name="Обычный 3 16" xfId="5744"/>
    <cellStyle name="Обычный 3 17" xfId="5745"/>
    <cellStyle name="Обычный 3 18" xfId="5746"/>
    <cellStyle name="Обычный 3 19" xfId="5747"/>
    <cellStyle name="Обычный 3 2" xfId="5748"/>
    <cellStyle name="Обычный 3 20" xfId="5749"/>
    <cellStyle name="Обычный 3 21" xfId="5750"/>
    <cellStyle name="Обычный 3 3" xfId="5751"/>
    <cellStyle name="Обычный 3 4" xfId="5752"/>
    <cellStyle name="Обычный 3 5" xfId="5753"/>
    <cellStyle name="Обычный 3 5 2" xfId="5754"/>
    <cellStyle name="Обычный 3 5 3" xfId="5755"/>
    <cellStyle name="Обычный 3 5 3 2" xfId="5756"/>
    <cellStyle name="Обычный 3 6" xfId="5757"/>
    <cellStyle name="Обычный 3 7" xfId="5758"/>
    <cellStyle name="Обычный 3 8" xfId="5759"/>
    <cellStyle name="Обычный 3 9" xfId="5760"/>
    <cellStyle name="Обычный 4" xfId="5761"/>
    <cellStyle name="Обычный 4 10" xfId="5762"/>
    <cellStyle name="Обычный 4 11" xfId="5763"/>
    <cellStyle name="Обычный 4 12" xfId="5764"/>
    <cellStyle name="Обычный 4 13" xfId="5765"/>
    <cellStyle name="Обычный 4 14" xfId="5766"/>
    <cellStyle name="Обычный 4 15" xfId="5767"/>
    <cellStyle name="Обычный 4 16" xfId="5768"/>
    <cellStyle name="Обычный 4 17" xfId="5769"/>
    <cellStyle name="Обычный 4 18" xfId="5770"/>
    <cellStyle name="Обычный 4 2" xfId="5771"/>
    <cellStyle name="Обычный 4 3" xfId="5772"/>
    <cellStyle name="Обычный 4 4" xfId="5773"/>
    <cellStyle name="Обычный 4 5" xfId="5774"/>
    <cellStyle name="Обычный 4 6" xfId="5775"/>
    <cellStyle name="Обычный 4 7" xfId="5776"/>
    <cellStyle name="Обычный 4 8" xfId="5777"/>
    <cellStyle name="Обычный 4 9" xfId="5778"/>
    <cellStyle name="Обычный 5" xfId="5779"/>
    <cellStyle name="Обычный 5 10" xfId="5780"/>
    <cellStyle name="Обычный 5 11" xfId="5781"/>
    <cellStyle name="Обычный 5 12" xfId="5782"/>
    <cellStyle name="Обычный 5 13" xfId="5783"/>
    <cellStyle name="Обычный 5 14" xfId="5784"/>
    <cellStyle name="Обычный 5 15" xfId="5785"/>
    <cellStyle name="Обычный 5 16" xfId="5786"/>
    <cellStyle name="Обычный 5 17" xfId="5787"/>
    <cellStyle name="Обычный 5 18" xfId="5788"/>
    <cellStyle name="Обычный 5 2" xfId="5789"/>
    <cellStyle name="Обычный 5 3" xfId="5790"/>
    <cellStyle name="Обычный 5 4" xfId="5791"/>
    <cellStyle name="Обычный 5 5" xfId="5792"/>
    <cellStyle name="Обычный 5 6" xfId="5793"/>
    <cellStyle name="Обычный 5 7" xfId="5794"/>
    <cellStyle name="Обычный 5 8" xfId="5795"/>
    <cellStyle name="Обычный 5 9" xfId="5796"/>
    <cellStyle name="Обычный 6" xfId="5797"/>
    <cellStyle name="Обычный 6 2" xfId="5798"/>
    <cellStyle name="Обычный 7" xfId="5799"/>
    <cellStyle name="Обычный 7 2" xfId="5800"/>
    <cellStyle name="Обычный 8" xfId="5801"/>
    <cellStyle name="Обычный 8 2" xfId="5802"/>
    <cellStyle name="Обычный 9" xfId="5803"/>
    <cellStyle name="Обычный 9 2" xfId="5804"/>
    <cellStyle name="Отдельная ячейка" xfId="18"/>
    <cellStyle name="Отдельная ячейка - константа" xfId="22"/>
    <cellStyle name="Отдельная ячейка - константа [печать]" xfId="23"/>
    <cellStyle name="Отдельная ячейка - константа [печать] 10" xfId="5805"/>
    <cellStyle name="Отдельная ячейка - константа [печать] 10 2" xfId="5806"/>
    <cellStyle name="Отдельная ячейка - константа [печать] 10 2 2" xfId="5807"/>
    <cellStyle name="Отдельная ячейка - константа [печать] 10 2 3" xfId="5808"/>
    <cellStyle name="Отдельная ячейка - константа [печать] 10 2 3 2" xfId="5809"/>
    <cellStyle name="Отдельная ячейка - константа [печать] 10 2 4" xfId="5810"/>
    <cellStyle name="Отдельная ячейка - константа [печать] 10 3" xfId="5811"/>
    <cellStyle name="Отдельная ячейка - константа [печать] 10 3 2" xfId="5812"/>
    <cellStyle name="Отдельная ячейка - константа [печать] 10 3 2 2" xfId="5813"/>
    <cellStyle name="Отдельная ячейка - константа [печать] 10 3 3" xfId="5814"/>
    <cellStyle name="Отдельная ячейка - константа [печать] 10 3 4" xfId="5815"/>
    <cellStyle name="Отдельная ячейка - константа [печать] 10 4" xfId="5816"/>
    <cellStyle name="Отдельная ячейка - константа [печать] 10 4 2" xfId="5817"/>
    <cellStyle name="Отдельная ячейка - константа [печать] 10 5" xfId="5818"/>
    <cellStyle name="Отдельная ячейка - константа [печать] 10 6" xfId="5819"/>
    <cellStyle name="Отдельная ячейка - константа [печать] 11" xfId="5820"/>
    <cellStyle name="Отдельная ячейка - константа [печать] 11 2" xfId="5821"/>
    <cellStyle name="Отдельная ячейка - константа [печать] 11 2 2" xfId="5822"/>
    <cellStyle name="Отдельная ячейка - константа [печать] 11 2 3" xfId="5823"/>
    <cellStyle name="Отдельная ячейка - константа [печать] 11 2 3 2" xfId="5824"/>
    <cellStyle name="Отдельная ячейка - константа [печать] 11 2 4" xfId="5825"/>
    <cellStyle name="Отдельная ячейка - константа [печать] 11 3" xfId="5826"/>
    <cellStyle name="Отдельная ячейка - константа [печать] 11 3 2" xfId="5827"/>
    <cellStyle name="Отдельная ячейка - константа [печать] 11 3 2 2" xfId="5828"/>
    <cellStyle name="Отдельная ячейка - константа [печать] 11 3 3" xfId="5829"/>
    <cellStyle name="Отдельная ячейка - константа [печать] 11 3 4" xfId="5830"/>
    <cellStyle name="Отдельная ячейка - константа [печать] 11 4" xfId="5831"/>
    <cellStyle name="Отдельная ячейка - константа [печать] 11 4 2" xfId="5832"/>
    <cellStyle name="Отдельная ячейка - константа [печать] 11 5" xfId="5833"/>
    <cellStyle name="Отдельная ячейка - константа [печать] 11 6" xfId="5834"/>
    <cellStyle name="Отдельная ячейка - константа [печать] 12" xfId="5835"/>
    <cellStyle name="Отдельная ячейка - константа [печать] 12 2" xfId="5836"/>
    <cellStyle name="Отдельная ячейка - константа [печать] 12 2 2" xfId="5837"/>
    <cellStyle name="Отдельная ячейка - константа [печать] 12 2 3" xfId="5838"/>
    <cellStyle name="Отдельная ячейка - константа [печать] 12 2 3 2" xfId="5839"/>
    <cellStyle name="Отдельная ячейка - константа [печать] 12 2 4" xfId="5840"/>
    <cellStyle name="Отдельная ячейка - константа [печать] 12 3" xfId="5841"/>
    <cellStyle name="Отдельная ячейка - константа [печать] 12 3 2" xfId="5842"/>
    <cellStyle name="Отдельная ячейка - константа [печать] 12 3 2 2" xfId="5843"/>
    <cellStyle name="Отдельная ячейка - константа [печать] 12 3 3" xfId="5844"/>
    <cellStyle name="Отдельная ячейка - константа [печать] 12 3 4" xfId="5845"/>
    <cellStyle name="Отдельная ячейка - константа [печать] 12 4" xfId="5846"/>
    <cellStyle name="Отдельная ячейка - константа [печать] 12 4 2" xfId="5847"/>
    <cellStyle name="Отдельная ячейка - константа [печать] 12 5" xfId="5848"/>
    <cellStyle name="Отдельная ячейка - константа [печать] 12 6" xfId="5849"/>
    <cellStyle name="Отдельная ячейка - константа [печать] 13" xfId="5850"/>
    <cellStyle name="Отдельная ячейка - константа [печать] 13 2" xfId="5851"/>
    <cellStyle name="Отдельная ячейка - константа [печать] 13 3" xfId="5852"/>
    <cellStyle name="Отдельная ячейка - константа [печать] 13 3 2" xfId="5853"/>
    <cellStyle name="Отдельная ячейка - константа [печать] 13 3 2 2" xfId="5854"/>
    <cellStyle name="Отдельная ячейка - константа [печать] 13 3 3" xfId="5855"/>
    <cellStyle name="Отдельная ячейка - константа [печать] 13 3 4" xfId="5856"/>
    <cellStyle name="Отдельная ячейка - константа [печать] 13 4" xfId="5857"/>
    <cellStyle name="Отдельная ячейка - константа [печать] 13 4 2" xfId="5858"/>
    <cellStyle name="Отдельная ячейка - константа [печать] 13 5" xfId="5859"/>
    <cellStyle name="Отдельная ячейка - константа [печать] 13 6" xfId="5860"/>
    <cellStyle name="Отдельная ячейка - константа [печать] 14" xfId="5861"/>
    <cellStyle name="Отдельная ячейка - константа [печать] 14 2" xfId="5862"/>
    <cellStyle name="Отдельная ячейка - константа [печать] 14 3" xfId="5863"/>
    <cellStyle name="Отдельная ячейка - константа [печать] 14 3 2" xfId="5864"/>
    <cellStyle name="Отдельная ячейка - константа [печать] 14 3 2 2" xfId="5865"/>
    <cellStyle name="Отдельная ячейка - константа [печать] 14 3 3" xfId="5866"/>
    <cellStyle name="Отдельная ячейка - константа [печать] 14 3 4" xfId="5867"/>
    <cellStyle name="Отдельная ячейка - константа [печать] 14 4" xfId="5868"/>
    <cellStyle name="Отдельная ячейка - константа [печать] 14 4 2" xfId="5869"/>
    <cellStyle name="Отдельная ячейка - константа [печать] 14 5" xfId="5870"/>
    <cellStyle name="Отдельная ячейка - константа [печать] 14 6" xfId="5871"/>
    <cellStyle name="Отдельная ячейка - константа [печать] 15" xfId="5872"/>
    <cellStyle name="Отдельная ячейка - константа [печать] 15 10" xfId="5873"/>
    <cellStyle name="Отдельная ячейка - константа [печать] 15 10 2" xfId="5874"/>
    <cellStyle name="Отдельная ячейка - константа [печать] 15 10 2 2" xfId="5875"/>
    <cellStyle name="Отдельная ячейка - константа [печать] 15 10 3" xfId="5876"/>
    <cellStyle name="Отдельная ячейка - константа [печать] 15 10 4" xfId="5877"/>
    <cellStyle name="Отдельная ячейка - константа [печать] 15 11" xfId="5878"/>
    <cellStyle name="Отдельная ячейка - константа [печать] 15 11 2" xfId="5879"/>
    <cellStyle name="Отдельная ячейка - константа [печать] 15 12" xfId="5880"/>
    <cellStyle name="Отдельная ячейка - константа [печать] 15 13" xfId="5881"/>
    <cellStyle name="Отдельная ячейка - константа [печать] 15 2" xfId="5882"/>
    <cellStyle name="Отдельная ячейка - константа [печать] 15 2 2" xfId="5883"/>
    <cellStyle name="Отдельная ячейка - константа [печать] 15 2 2 2" xfId="5884"/>
    <cellStyle name="Отдельная ячейка - константа [печать] 15 2 3" xfId="5885"/>
    <cellStyle name="Отдельная ячейка - константа [печать] 15 2 3 2" xfId="5886"/>
    <cellStyle name="Отдельная ячейка - константа [печать] 15 2 4" xfId="5887"/>
    <cellStyle name="Отдельная ячейка - константа [печать] 15 3" xfId="5888"/>
    <cellStyle name="Отдельная ячейка - константа [печать] 15 3 2" xfId="5889"/>
    <cellStyle name="Отдельная ячейка - константа [печать] 15 3 2 2" xfId="5890"/>
    <cellStyle name="Отдельная ячейка - константа [печать] 15 3 3" xfId="5891"/>
    <cellStyle name="Отдельная ячейка - константа [печать] 15 3 3 2" xfId="5892"/>
    <cellStyle name="Отдельная ячейка - константа [печать] 15 3 4" xfId="5893"/>
    <cellStyle name="Отдельная ячейка - константа [печать] 15 4" xfId="5894"/>
    <cellStyle name="Отдельная ячейка - константа [печать] 15 4 2" xfId="5895"/>
    <cellStyle name="Отдельная ячейка - константа [печать] 15 4 2 2" xfId="5896"/>
    <cellStyle name="Отдельная ячейка - константа [печать] 15 4 3" xfId="5897"/>
    <cellStyle name="Отдельная ячейка - константа [печать] 15 4 3 2" xfId="5898"/>
    <cellStyle name="Отдельная ячейка - константа [печать] 15 4 4" xfId="5899"/>
    <cellStyle name="Отдельная ячейка - константа [печать] 15 5" xfId="5900"/>
    <cellStyle name="Отдельная ячейка - константа [печать] 15 5 2" xfId="5901"/>
    <cellStyle name="Отдельная ячейка - константа [печать] 15 5 2 2" xfId="5902"/>
    <cellStyle name="Отдельная ячейка - константа [печать] 15 5 3" xfId="5903"/>
    <cellStyle name="Отдельная ячейка - константа [печать] 15 5 3 2" xfId="5904"/>
    <cellStyle name="Отдельная ячейка - константа [печать] 15 5 4" xfId="5905"/>
    <cellStyle name="Отдельная ячейка - константа [печать] 15 6" xfId="5906"/>
    <cellStyle name="Отдельная ячейка - константа [печать] 15 6 2" xfId="5907"/>
    <cellStyle name="Отдельная ячейка - константа [печать] 15 6 2 2" xfId="5908"/>
    <cellStyle name="Отдельная ячейка - константа [печать] 15 6 3" xfId="5909"/>
    <cellStyle name="Отдельная ячейка - константа [печать] 15 6 3 2" xfId="5910"/>
    <cellStyle name="Отдельная ячейка - константа [печать] 15 6 4" xfId="5911"/>
    <cellStyle name="Отдельная ячейка - константа [печать] 15 7" xfId="5912"/>
    <cellStyle name="Отдельная ячейка - константа [печать] 15 7 2" xfId="5913"/>
    <cellStyle name="Отдельная ячейка - константа [печать] 15 7 2 2" xfId="5914"/>
    <cellStyle name="Отдельная ячейка - константа [печать] 15 7 3" xfId="5915"/>
    <cellStyle name="Отдельная ячейка - константа [печать] 15 7 3 2" xfId="5916"/>
    <cellStyle name="Отдельная ячейка - константа [печать] 15 7 4" xfId="5917"/>
    <cellStyle name="Отдельная ячейка - константа [печать] 15 8" xfId="5918"/>
    <cellStyle name="Отдельная ячейка - константа [печать] 15 8 2" xfId="5919"/>
    <cellStyle name="Отдельная ячейка - константа [печать] 15 8 2 2" xfId="5920"/>
    <cellStyle name="Отдельная ячейка - константа [печать] 15 8 3" xfId="5921"/>
    <cellStyle name="Отдельная ячейка - константа [печать] 15 8 3 2" xfId="5922"/>
    <cellStyle name="Отдельная ячейка - константа [печать] 15 8 4" xfId="5923"/>
    <cellStyle name="Отдельная ячейка - константа [печать] 15 9" xfId="5924"/>
    <cellStyle name="Отдельная ячейка - константа [печать] 15_10470_35589_Расчет показателей КФМ" xfId="5925"/>
    <cellStyle name="Отдельная ячейка - константа [печать] 16" xfId="5926"/>
    <cellStyle name="Отдельная ячейка - константа [печать] 16 2" xfId="5927"/>
    <cellStyle name="Отдельная ячейка - константа [печать] 16 3" xfId="5928"/>
    <cellStyle name="Отдельная ячейка - константа [печать] 16 3 2" xfId="5929"/>
    <cellStyle name="Отдельная ячейка - константа [печать] 16 3 2 2" xfId="5930"/>
    <cellStyle name="Отдельная ячейка - константа [печать] 16 3 3" xfId="5931"/>
    <cellStyle name="Отдельная ячейка - константа [печать] 16 3 4" xfId="5932"/>
    <cellStyle name="Отдельная ячейка - константа [печать] 16 4" xfId="5933"/>
    <cellStyle name="Отдельная ячейка - константа [печать] 16 4 2" xfId="5934"/>
    <cellStyle name="Отдельная ячейка - константа [печать] 16 5" xfId="5935"/>
    <cellStyle name="Отдельная ячейка - константа [печать] 16 6" xfId="5936"/>
    <cellStyle name="Отдельная ячейка - константа [печать] 17" xfId="5937"/>
    <cellStyle name="Отдельная ячейка - константа [печать] 17 2" xfId="5938"/>
    <cellStyle name="Отдельная ячейка - константа [печать] 17 3" xfId="5939"/>
    <cellStyle name="Отдельная ячейка - константа [печать] 17 3 2" xfId="5940"/>
    <cellStyle name="Отдельная ячейка - константа [печать] 17 3 2 2" xfId="5941"/>
    <cellStyle name="Отдельная ячейка - константа [печать] 17 3 3" xfId="5942"/>
    <cellStyle name="Отдельная ячейка - константа [печать] 17 3 4" xfId="5943"/>
    <cellStyle name="Отдельная ячейка - константа [печать] 17 4" xfId="5944"/>
    <cellStyle name="Отдельная ячейка - константа [печать] 17 4 2" xfId="5945"/>
    <cellStyle name="Отдельная ячейка - константа [печать] 17 5" xfId="5946"/>
    <cellStyle name="Отдельная ячейка - константа [печать] 17 6" xfId="5947"/>
    <cellStyle name="Отдельная ячейка - константа [печать] 18" xfId="5948"/>
    <cellStyle name="Отдельная ячейка - константа [печать] 18 2" xfId="5949"/>
    <cellStyle name="Отдельная ячейка - константа [печать] 18 3" xfId="5950"/>
    <cellStyle name="Отдельная ячейка - константа [печать] 18 3 2" xfId="5951"/>
    <cellStyle name="Отдельная ячейка - константа [печать] 18 3 2 2" xfId="5952"/>
    <cellStyle name="Отдельная ячейка - константа [печать] 18 3 3" xfId="5953"/>
    <cellStyle name="Отдельная ячейка - константа [печать] 18 3 4" xfId="5954"/>
    <cellStyle name="Отдельная ячейка - константа [печать] 18 4" xfId="5955"/>
    <cellStyle name="Отдельная ячейка - константа [печать] 18 4 2" xfId="5956"/>
    <cellStyle name="Отдельная ячейка - константа [печать] 18 5" xfId="5957"/>
    <cellStyle name="Отдельная ячейка - константа [печать] 18 6" xfId="5958"/>
    <cellStyle name="Отдельная ячейка - константа [печать] 19" xfId="5959"/>
    <cellStyle name="Отдельная ячейка - константа [печать] 19 2" xfId="5960"/>
    <cellStyle name="Отдельная ячейка - константа [печать] 19 3" xfId="5961"/>
    <cellStyle name="Отдельная ячейка - константа [печать] 19 3 2" xfId="5962"/>
    <cellStyle name="Отдельная ячейка - константа [печать] 19 3 2 2" xfId="5963"/>
    <cellStyle name="Отдельная ячейка - константа [печать] 19 3 3" xfId="5964"/>
    <cellStyle name="Отдельная ячейка - константа [печать] 19 3 4" xfId="5965"/>
    <cellStyle name="Отдельная ячейка - константа [печать] 19 4" xfId="5966"/>
    <cellStyle name="Отдельная ячейка - константа [печать] 19 4 2" xfId="5967"/>
    <cellStyle name="Отдельная ячейка - константа [печать] 19 5" xfId="5968"/>
    <cellStyle name="Отдельная ячейка - константа [печать] 19 6" xfId="5969"/>
    <cellStyle name="Отдельная ячейка - константа [печать] 2" xfId="5970"/>
    <cellStyle name="Отдельная ячейка - константа [печать] 2 10" xfId="5971"/>
    <cellStyle name="Отдельная ячейка - константа [печать] 2 10 2" xfId="5972"/>
    <cellStyle name="Отдельная ячейка - константа [печать] 2 10 2 2" xfId="5973"/>
    <cellStyle name="Отдельная ячейка - константа [печать] 2 10 3" xfId="5974"/>
    <cellStyle name="Отдельная ячейка - константа [печать] 2 10 4" xfId="5975"/>
    <cellStyle name="Отдельная ячейка - константа [печать] 2 11" xfId="5976"/>
    <cellStyle name="Отдельная ячейка - константа [печать] 2 11 2" xfId="5977"/>
    <cellStyle name="Отдельная ячейка - константа [печать] 2 11 3" xfId="5978"/>
    <cellStyle name="Отдельная ячейка - константа [печать] 2 12" xfId="5979"/>
    <cellStyle name="Отдельная ячейка - константа [печать] 2 13" xfId="5980"/>
    <cellStyle name="Отдельная ячейка - константа [печать] 2 14" xfId="5981"/>
    <cellStyle name="Отдельная ячейка - константа [печать] 2 2" xfId="5982"/>
    <cellStyle name="Отдельная ячейка - константа [печать] 2 2 10" xfId="5983"/>
    <cellStyle name="Отдельная ячейка - константа [печать] 2 2 10 2" xfId="5984"/>
    <cellStyle name="Отдельная ячейка - константа [печать] 2 2 11" xfId="5985"/>
    <cellStyle name="Отдельная ячейка - константа [печать] 2 2 2" xfId="5986"/>
    <cellStyle name="Отдельная ячейка - константа [печать] 2 2 2 2" xfId="5987"/>
    <cellStyle name="Отдельная ячейка - константа [печать] 2 2 2 3" xfId="5988"/>
    <cellStyle name="Отдельная ячейка - константа [печать] 2 2 2 3 2" xfId="5989"/>
    <cellStyle name="Отдельная ячейка - константа [печать] 2 2 2 3 3" xfId="5990"/>
    <cellStyle name="Отдельная ячейка - константа [печать] 2 2 2 4" xfId="5991"/>
    <cellStyle name="Отдельная ячейка - константа [печать] 2 2 2 5" xfId="5992"/>
    <cellStyle name="Отдельная ячейка - константа [печать] 2 2 2 6" xfId="5993"/>
    <cellStyle name="Отдельная ячейка - константа [печать] 2 2 3" xfId="5994"/>
    <cellStyle name="Отдельная ячейка - константа [печать] 2 2 3 2" xfId="5995"/>
    <cellStyle name="Отдельная ячейка - константа [печать] 2 2 3 3" xfId="5996"/>
    <cellStyle name="Отдельная ячейка - константа [печать] 2 2 3 3 2" xfId="5997"/>
    <cellStyle name="Отдельная ячейка - константа [печать] 2 2 3 3 3" xfId="5998"/>
    <cellStyle name="Отдельная ячейка - константа [печать] 2 2 3 4" xfId="5999"/>
    <cellStyle name="Отдельная ячейка - константа [печать] 2 2 3 5" xfId="6000"/>
    <cellStyle name="Отдельная ячейка - константа [печать] 2 2 3 6" xfId="6001"/>
    <cellStyle name="Отдельная ячейка - константа [печать] 2 2 4" xfId="6002"/>
    <cellStyle name="Отдельная ячейка - константа [печать] 2 2 4 2" xfId="6003"/>
    <cellStyle name="Отдельная ячейка - константа [печать] 2 2 4 3" xfId="6004"/>
    <cellStyle name="Отдельная ячейка - константа [печать] 2 2 4 3 2" xfId="6005"/>
    <cellStyle name="Отдельная ячейка - константа [печать] 2 2 4 3 3" xfId="6006"/>
    <cellStyle name="Отдельная ячейка - константа [печать] 2 2 4 4" xfId="6007"/>
    <cellStyle name="Отдельная ячейка - константа [печать] 2 2 4 5" xfId="6008"/>
    <cellStyle name="Отдельная ячейка - константа [печать] 2 2 4 6" xfId="6009"/>
    <cellStyle name="Отдельная ячейка - константа [печать] 2 2 5" xfId="6010"/>
    <cellStyle name="Отдельная ячейка - константа [печать] 2 2 5 2" xfId="6011"/>
    <cellStyle name="Отдельная ячейка - константа [печать] 2 2 5 3" xfId="6012"/>
    <cellStyle name="Отдельная ячейка - константа [печать] 2 2 5 3 2" xfId="6013"/>
    <cellStyle name="Отдельная ячейка - константа [печать] 2 2 5 3 3" xfId="6014"/>
    <cellStyle name="Отдельная ячейка - константа [печать] 2 2 5 4" xfId="6015"/>
    <cellStyle name="Отдельная ячейка - константа [печать] 2 2 5 5" xfId="6016"/>
    <cellStyle name="Отдельная ячейка - константа [печать] 2 2 5 6" xfId="6017"/>
    <cellStyle name="Отдельная ячейка - константа [печать] 2 2 6" xfId="6018"/>
    <cellStyle name="Отдельная ячейка - константа [печать] 2 2 6 2" xfId="6019"/>
    <cellStyle name="Отдельная ячейка - константа [печать] 2 2 6 3" xfId="6020"/>
    <cellStyle name="Отдельная ячейка - константа [печать] 2 2 6 3 2" xfId="6021"/>
    <cellStyle name="Отдельная ячейка - константа [печать] 2 2 6 3 3" xfId="6022"/>
    <cellStyle name="Отдельная ячейка - константа [печать] 2 2 6 4" xfId="6023"/>
    <cellStyle name="Отдельная ячейка - константа [печать] 2 2 6 5" xfId="6024"/>
    <cellStyle name="Отдельная ячейка - константа [печать] 2 2 6 6" xfId="6025"/>
    <cellStyle name="Отдельная ячейка - константа [печать] 2 2 7" xfId="6026"/>
    <cellStyle name="Отдельная ячейка - константа [печать] 2 2 7 2" xfId="6027"/>
    <cellStyle name="Отдельная ячейка - константа [печать] 2 2 7 3" xfId="6028"/>
    <cellStyle name="Отдельная ячейка - константа [печать] 2 2 7 3 2" xfId="6029"/>
    <cellStyle name="Отдельная ячейка - константа [печать] 2 2 7 3 3" xfId="6030"/>
    <cellStyle name="Отдельная ячейка - константа [печать] 2 2 7 4" xfId="6031"/>
    <cellStyle name="Отдельная ячейка - константа [печать] 2 2 7 5" xfId="6032"/>
    <cellStyle name="Отдельная ячейка - константа [печать] 2 2 7 6" xfId="6033"/>
    <cellStyle name="Отдельная ячейка - константа [печать] 2 2 8" xfId="6034"/>
    <cellStyle name="Отдельная ячейка - константа [печать] 2 2 8 2" xfId="6035"/>
    <cellStyle name="Отдельная ячейка - константа [печать] 2 2 8 3" xfId="6036"/>
    <cellStyle name="Отдельная ячейка - константа [печать] 2 2 8 3 2" xfId="6037"/>
    <cellStyle name="Отдельная ячейка - константа [печать] 2 2 8 3 3" xfId="6038"/>
    <cellStyle name="Отдельная ячейка - константа [печать] 2 2 8 4" xfId="6039"/>
    <cellStyle name="Отдельная ячейка - константа [печать] 2 2 8 5" xfId="6040"/>
    <cellStyle name="Отдельная ячейка - константа [печать] 2 2 8 6" xfId="6041"/>
    <cellStyle name="Отдельная ячейка - константа [печать] 2 2 9" xfId="6042"/>
    <cellStyle name="Отдельная ячейка - константа [печать] 2 2 9 2" xfId="6043"/>
    <cellStyle name="Отдельная ячейка - константа [печать] 2 2 9 2 2" xfId="6044"/>
    <cellStyle name="Отдельная ячейка - константа [печать] 2 2 9 3" xfId="6045"/>
    <cellStyle name="Отдельная ячейка - константа [печать] 2 2 9 4" xfId="6046"/>
    <cellStyle name="Отдельная ячейка - константа [печать] 2 2_10470_35589_Расчет показателей КФМ" xfId="6047"/>
    <cellStyle name="Отдельная ячейка - константа [печать] 2 3" xfId="6048"/>
    <cellStyle name="Отдельная ячейка - константа [печать] 2 3 2" xfId="6049"/>
    <cellStyle name="Отдельная ячейка - константа [печать] 2 3 3" xfId="6050"/>
    <cellStyle name="Отдельная ячейка - константа [печать] 2 3 3 2" xfId="6051"/>
    <cellStyle name="Отдельная ячейка - константа [печать] 2 3 3 3" xfId="6052"/>
    <cellStyle name="Отдельная ячейка - константа [печать] 2 3 4" xfId="6053"/>
    <cellStyle name="Отдельная ячейка - константа [печать] 2 3 5" xfId="6054"/>
    <cellStyle name="Отдельная ячейка - константа [печать] 2 3 6" xfId="6055"/>
    <cellStyle name="Отдельная ячейка - константа [печать] 2 4" xfId="6056"/>
    <cellStyle name="Отдельная ячейка - константа [печать] 2 4 2" xfId="6057"/>
    <cellStyle name="Отдельная ячейка - константа [печать] 2 4 2 2" xfId="6058"/>
    <cellStyle name="Отдельная ячейка - константа [печать] 2 4 3" xfId="6059"/>
    <cellStyle name="Отдельная ячейка - константа [печать] 2 4 3 2" xfId="6060"/>
    <cellStyle name="Отдельная ячейка - константа [печать] 2 4 4" xfId="6061"/>
    <cellStyle name="Отдельная ячейка - константа [печать] 2 5" xfId="6062"/>
    <cellStyle name="Отдельная ячейка - константа [печать] 2 5 2" xfId="6063"/>
    <cellStyle name="Отдельная ячейка - константа [печать] 2 5 2 2" xfId="6064"/>
    <cellStyle name="Отдельная ячейка - константа [печать] 2 5 3" xfId="6065"/>
    <cellStyle name="Отдельная ячейка - константа [печать] 2 5 3 2" xfId="6066"/>
    <cellStyle name="Отдельная ячейка - константа [печать] 2 5 4" xfId="6067"/>
    <cellStyle name="Отдельная ячейка - константа [печать] 2 6" xfId="6068"/>
    <cellStyle name="Отдельная ячейка - константа [печать] 2 6 2" xfId="6069"/>
    <cellStyle name="Отдельная ячейка - константа [печать] 2 6 2 2" xfId="6070"/>
    <cellStyle name="Отдельная ячейка - константа [печать] 2 6 3" xfId="6071"/>
    <cellStyle name="Отдельная ячейка - константа [печать] 2 6 3 2" xfId="6072"/>
    <cellStyle name="Отдельная ячейка - константа [печать] 2 6 4" xfId="6073"/>
    <cellStyle name="Отдельная ячейка - константа [печать] 2 7" xfId="6074"/>
    <cellStyle name="Отдельная ячейка - константа [печать] 2 7 2" xfId="6075"/>
    <cellStyle name="Отдельная ячейка - константа [печать] 2 7 2 2" xfId="6076"/>
    <cellStyle name="Отдельная ячейка - константа [печать] 2 7 3" xfId="6077"/>
    <cellStyle name="Отдельная ячейка - константа [печать] 2 7 3 2" xfId="6078"/>
    <cellStyle name="Отдельная ячейка - константа [печать] 2 7 4" xfId="6079"/>
    <cellStyle name="Отдельная ячейка - константа [печать] 2 8" xfId="6080"/>
    <cellStyle name="Отдельная ячейка - константа [печать] 2 8 2" xfId="6081"/>
    <cellStyle name="Отдельная ячейка - константа [печать] 2 8 2 2" xfId="6082"/>
    <cellStyle name="Отдельная ячейка - константа [печать] 2 8 3" xfId="6083"/>
    <cellStyle name="Отдельная ячейка - константа [печать] 2 8 3 2" xfId="6084"/>
    <cellStyle name="Отдельная ячейка - константа [печать] 2 8 4" xfId="6085"/>
    <cellStyle name="Отдельная ячейка - константа [печать] 2 9" xfId="6086"/>
    <cellStyle name="Отдельная ячейка - константа [печать] 2 9 2" xfId="6087"/>
    <cellStyle name="Отдельная ячейка - константа [печать] 2 9 2 2" xfId="6088"/>
    <cellStyle name="Отдельная ячейка - константа [печать] 2 9 3" xfId="6089"/>
    <cellStyle name="Отдельная ячейка - константа [печать] 2 9 3 2" xfId="6090"/>
    <cellStyle name="Отдельная ячейка - константа [печать] 2 9 4" xfId="6091"/>
    <cellStyle name="Отдельная ячейка - константа [печать] 2_10470_35589_Расчет показателей КФМ" xfId="6092"/>
    <cellStyle name="Отдельная ячейка - константа [печать] 20" xfId="6093"/>
    <cellStyle name="Отдельная ячейка - константа [печать] 20 2" xfId="6094"/>
    <cellStyle name="Отдельная ячейка - константа [печать] 20 3" xfId="6095"/>
    <cellStyle name="Отдельная ячейка - константа [печать] 20 3 2" xfId="6096"/>
    <cellStyle name="Отдельная ячейка - константа [печать] 20 3 2 2" xfId="6097"/>
    <cellStyle name="Отдельная ячейка - константа [печать] 20 3 3" xfId="6098"/>
    <cellStyle name="Отдельная ячейка - константа [печать] 20 3 4" xfId="6099"/>
    <cellStyle name="Отдельная ячейка - константа [печать] 20 4" xfId="6100"/>
    <cellStyle name="Отдельная ячейка - константа [печать] 20 4 2" xfId="6101"/>
    <cellStyle name="Отдельная ячейка - константа [печать] 20 5" xfId="6102"/>
    <cellStyle name="Отдельная ячейка - константа [печать] 20 6" xfId="6103"/>
    <cellStyle name="Отдельная ячейка - константа [печать] 21" xfId="6104"/>
    <cellStyle name="Отдельная ячейка - константа [печать] 21 2" xfId="6105"/>
    <cellStyle name="Отдельная ячейка - константа [печать] 21 3" xfId="6106"/>
    <cellStyle name="Отдельная ячейка - константа [печать] 21 3 2" xfId="6107"/>
    <cellStyle name="Отдельная ячейка - константа [печать] 21 3 2 2" xfId="6108"/>
    <cellStyle name="Отдельная ячейка - константа [печать] 21 3 3" xfId="6109"/>
    <cellStyle name="Отдельная ячейка - константа [печать] 21 3 4" xfId="6110"/>
    <cellStyle name="Отдельная ячейка - константа [печать] 21 4" xfId="6111"/>
    <cellStyle name="Отдельная ячейка - константа [печать] 21 4 2" xfId="6112"/>
    <cellStyle name="Отдельная ячейка - константа [печать] 21 5" xfId="6113"/>
    <cellStyle name="Отдельная ячейка - константа [печать] 21 6" xfId="6114"/>
    <cellStyle name="Отдельная ячейка - константа [печать] 22" xfId="6115"/>
    <cellStyle name="Отдельная ячейка - константа [печать] 22 2" xfId="6116"/>
    <cellStyle name="Отдельная ячейка - константа [печать] 23" xfId="6117"/>
    <cellStyle name="Отдельная ячейка - константа [печать] 23 2" xfId="6118"/>
    <cellStyle name="Отдельная ячейка - константа [печать] 3" xfId="6119"/>
    <cellStyle name="Отдельная ячейка - константа [печать] 3 2" xfId="6120"/>
    <cellStyle name="Отдельная ячейка - константа [печать] 3 2 2" xfId="6121"/>
    <cellStyle name="Отдельная ячейка - константа [печать] 3 2 3" xfId="6122"/>
    <cellStyle name="Отдельная ячейка - константа [печать] 3 2 3 2" xfId="6123"/>
    <cellStyle name="Отдельная ячейка - константа [печать] 3 2 3 3" xfId="6124"/>
    <cellStyle name="Отдельная ячейка - константа [печать] 3 2 4" xfId="6125"/>
    <cellStyle name="Отдельная ячейка - константа [печать] 3 2 5" xfId="6126"/>
    <cellStyle name="Отдельная ячейка - константа [печать] 3 2 6" xfId="6127"/>
    <cellStyle name="Отдельная ячейка - константа [печать] 3 3" xfId="6128"/>
    <cellStyle name="Отдельная ячейка - константа [печать] 3 3 2" xfId="6129"/>
    <cellStyle name="Отдельная ячейка - константа [печать] 3 3 2 2" xfId="6130"/>
    <cellStyle name="Отдельная ячейка - константа [печать] 3 3 3" xfId="6131"/>
    <cellStyle name="Отдельная ячейка - константа [печать] 3 3 4" xfId="6132"/>
    <cellStyle name="Отдельная ячейка - константа [печать] 3 4" xfId="6133"/>
    <cellStyle name="Отдельная ячейка - константа [печать] 3 4 2" xfId="6134"/>
    <cellStyle name="Отдельная ячейка - константа [печать] 3 4 3" xfId="6135"/>
    <cellStyle name="Отдельная ячейка - константа [печать] 3 5" xfId="6136"/>
    <cellStyle name="Отдельная ячейка - константа [печать] 3 6" xfId="6137"/>
    <cellStyle name="Отдельная ячейка - константа [печать] 3 7" xfId="6138"/>
    <cellStyle name="Отдельная ячейка - константа [печать] 4" xfId="6139"/>
    <cellStyle name="Отдельная ячейка - константа [печать] 4 2" xfId="6140"/>
    <cellStyle name="Отдельная ячейка - константа [печать] 4 2 2" xfId="6141"/>
    <cellStyle name="Отдельная ячейка - константа [печать] 4 2 3" xfId="6142"/>
    <cellStyle name="Отдельная ячейка - константа [печать] 4 2 3 2" xfId="6143"/>
    <cellStyle name="Отдельная ячейка - константа [печать] 4 2 3 3" xfId="6144"/>
    <cellStyle name="Отдельная ячейка - константа [печать] 4 2 4" xfId="6145"/>
    <cellStyle name="Отдельная ячейка - константа [печать] 4 2 5" xfId="6146"/>
    <cellStyle name="Отдельная ячейка - константа [печать] 4 2 6" xfId="6147"/>
    <cellStyle name="Отдельная ячейка - константа [печать] 4 3" xfId="6148"/>
    <cellStyle name="Отдельная ячейка - константа [печать] 4 3 2" xfId="6149"/>
    <cellStyle name="Отдельная ячейка - константа [печать] 4 3 2 2" xfId="6150"/>
    <cellStyle name="Отдельная ячейка - константа [печать] 4 3 3" xfId="6151"/>
    <cellStyle name="Отдельная ячейка - константа [печать] 4 3 4" xfId="6152"/>
    <cellStyle name="Отдельная ячейка - константа [печать] 4 4" xfId="6153"/>
    <cellStyle name="Отдельная ячейка - константа [печать] 4 4 2" xfId="6154"/>
    <cellStyle name="Отдельная ячейка - константа [печать] 4 4 3" xfId="6155"/>
    <cellStyle name="Отдельная ячейка - константа [печать] 4 4 4" xfId="6156"/>
    <cellStyle name="Отдельная ячейка - константа [печать] 4 5" xfId="6157"/>
    <cellStyle name="Отдельная ячейка - константа [печать] 4 6" xfId="6158"/>
    <cellStyle name="Отдельная ячейка - константа [печать] 4 7" xfId="6159"/>
    <cellStyle name="Отдельная ячейка - константа [печать] 5" xfId="6160"/>
    <cellStyle name="Отдельная ячейка - константа [печать] 5 2" xfId="6161"/>
    <cellStyle name="Отдельная ячейка - константа [печать] 5 2 2" xfId="6162"/>
    <cellStyle name="Отдельная ячейка - константа [печать] 5 2 2 2" xfId="6163"/>
    <cellStyle name="Отдельная ячейка - константа [печать] 5 2 3" xfId="6164"/>
    <cellStyle name="Отдельная ячейка - константа [печать] 5 2 3 2" xfId="6165"/>
    <cellStyle name="Отдельная ячейка - константа [печать] 5 2 3 2 2" xfId="6166"/>
    <cellStyle name="Отдельная ячейка - константа [печать] 5 2 3 3" xfId="6167"/>
    <cellStyle name="Отдельная ячейка - константа [печать] 5 2 3 4" xfId="6168"/>
    <cellStyle name="Отдельная ячейка - константа [печать] 5 2 4" xfId="6169"/>
    <cellStyle name="Отдельная ячейка - константа [печать] 5 2 5" xfId="6170"/>
    <cellStyle name="Отдельная ячейка - константа [печать] 5 2 6" xfId="6171"/>
    <cellStyle name="Отдельная ячейка - константа [печать] 5 2 7" xfId="6172"/>
    <cellStyle name="Отдельная ячейка - константа [печать] 5 3" xfId="6173"/>
    <cellStyle name="Отдельная ячейка - константа [печать] 5 3 2" xfId="6174"/>
    <cellStyle name="Отдельная ячейка - константа [печать] 5 3 2 2" xfId="6175"/>
    <cellStyle name="Отдельная ячейка - константа [печать] 5 3 3" xfId="6176"/>
    <cellStyle name="Отдельная ячейка - константа [печать] 5 3 4" xfId="6177"/>
    <cellStyle name="Отдельная ячейка - константа [печать] 5 3 5" xfId="6178"/>
    <cellStyle name="Отдельная ячейка - константа [печать] 5 4" xfId="6179"/>
    <cellStyle name="Отдельная ячейка - константа [печать] 5 4 2" xfId="6180"/>
    <cellStyle name="Отдельная ячейка - константа [печать] 5 4 3" xfId="6181"/>
    <cellStyle name="Отдельная ячейка - константа [печать] 5 4 4" xfId="6182"/>
    <cellStyle name="Отдельная ячейка - константа [печать] 5 5" xfId="6183"/>
    <cellStyle name="Отдельная ячейка - константа [печать] 5 6" xfId="6184"/>
    <cellStyle name="Отдельная ячейка - константа [печать] 5 7" xfId="6185"/>
    <cellStyle name="Отдельная ячейка - константа [печать] 5 8" xfId="6186"/>
    <cellStyle name="Отдельная ячейка - константа [печать] 6" xfId="6187"/>
    <cellStyle name="Отдельная ячейка - константа [печать] 6 2" xfId="6188"/>
    <cellStyle name="Отдельная ячейка - константа [печать] 6 2 2" xfId="6189"/>
    <cellStyle name="Отдельная ячейка - константа [печать] 6 2 2 2" xfId="6190"/>
    <cellStyle name="Отдельная ячейка - константа [печать] 6 2 3" xfId="6191"/>
    <cellStyle name="Отдельная ячейка - константа [печать] 6 2 3 2" xfId="6192"/>
    <cellStyle name="Отдельная ячейка - константа [печать] 6 2 3 2 2" xfId="6193"/>
    <cellStyle name="Отдельная ячейка - константа [печать] 6 2 3 3" xfId="6194"/>
    <cellStyle name="Отдельная ячейка - константа [печать] 6 2 3 4" xfId="6195"/>
    <cellStyle name="Отдельная ячейка - константа [печать] 6 2 4" xfId="6196"/>
    <cellStyle name="Отдельная ячейка - константа [печать] 6 2 5" xfId="6197"/>
    <cellStyle name="Отдельная ячейка - константа [печать] 6 2 6" xfId="6198"/>
    <cellStyle name="Отдельная ячейка - константа [печать] 6 2 7" xfId="6199"/>
    <cellStyle name="Отдельная ячейка - константа [печать] 6 3" xfId="6200"/>
    <cellStyle name="Отдельная ячейка - константа [печать] 6 3 2" xfId="6201"/>
    <cellStyle name="Отдельная ячейка - константа [печать] 6 3 2 2" xfId="6202"/>
    <cellStyle name="Отдельная ячейка - константа [печать] 6 3 3" xfId="6203"/>
    <cellStyle name="Отдельная ячейка - константа [печать] 6 3 4" xfId="6204"/>
    <cellStyle name="Отдельная ячейка - константа [печать] 6 3 5" xfId="6205"/>
    <cellStyle name="Отдельная ячейка - константа [печать] 6 4" xfId="6206"/>
    <cellStyle name="Отдельная ячейка - константа [печать] 6 4 2" xfId="6207"/>
    <cellStyle name="Отдельная ячейка - константа [печать] 6 4 3" xfId="6208"/>
    <cellStyle name="Отдельная ячейка - константа [печать] 6 4 4" xfId="6209"/>
    <cellStyle name="Отдельная ячейка - константа [печать] 6 5" xfId="6210"/>
    <cellStyle name="Отдельная ячейка - константа [печать] 6 6" xfId="6211"/>
    <cellStyle name="Отдельная ячейка - константа [печать] 6 7" xfId="6212"/>
    <cellStyle name="Отдельная ячейка - константа [печать] 6 8" xfId="6213"/>
    <cellStyle name="Отдельная ячейка - константа [печать] 7" xfId="6214"/>
    <cellStyle name="Отдельная ячейка - константа [печать] 7 2" xfId="6215"/>
    <cellStyle name="Отдельная ячейка - константа [печать] 7 2 2" xfId="6216"/>
    <cellStyle name="Отдельная ячейка - константа [печать] 7 2 2 2" xfId="6217"/>
    <cellStyle name="Отдельная ячейка - константа [печать] 7 2 3" xfId="6218"/>
    <cellStyle name="Отдельная ячейка - константа [печать] 7 2 3 2" xfId="6219"/>
    <cellStyle name="Отдельная ячейка - константа [печать] 7 2 3 2 2" xfId="6220"/>
    <cellStyle name="Отдельная ячейка - константа [печать] 7 2 3 3" xfId="6221"/>
    <cellStyle name="Отдельная ячейка - константа [печать] 7 2 3 4" xfId="6222"/>
    <cellStyle name="Отдельная ячейка - константа [печать] 7 2 4" xfId="6223"/>
    <cellStyle name="Отдельная ячейка - константа [печать] 7 2 5" xfId="6224"/>
    <cellStyle name="Отдельная ячейка - константа [печать] 7 2 6" xfId="6225"/>
    <cellStyle name="Отдельная ячейка - константа [печать] 7 2 7" xfId="6226"/>
    <cellStyle name="Отдельная ячейка - константа [печать] 7 3" xfId="6227"/>
    <cellStyle name="Отдельная ячейка - константа [печать] 7 3 2" xfId="6228"/>
    <cellStyle name="Отдельная ячейка - константа [печать] 7 3 2 2" xfId="6229"/>
    <cellStyle name="Отдельная ячейка - константа [печать] 7 3 3" xfId="6230"/>
    <cellStyle name="Отдельная ячейка - константа [печать] 7 3 3 2" xfId="6231"/>
    <cellStyle name="Отдельная ячейка - константа [печать] 7 3 4" xfId="6232"/>
    <cellStyle name="Отдельная ячейка - константа [печать] 7 3 5" xfId="6233"/>
    <cellStyle name="Отдельная ячейка - константа [печать] 7 4" xfId="6234"/>
    <cellStyle name="Отдельная ячейка - константа [печать] 7 4 2" xfId="6235"/>
    <cellStyle name="Отдельная ячейка - константа [печать] 7 4 3" xfId="6236"/>
    <cellStyle name="Отдельная ячейка - константа [печать] 7 4 4" xfId="6237"/>
    <cellStyle name="Отдельная ячейка - константа [печать] 7 4 5" xfId="6238"/>
    <cellStyle name="Отдельная ячейка - константа [печать] 7 5" xfId="6239"/>
    <cellStyle name="Отдельная ячейка - константа [печать] 7 6" xfId="6240"/>
    <cellStyle name="Отдельная ячейка - константа [печать] 7 7" xfId="6241"/>
    <cellStyle name="Отдельная ячейка - константа [печать] 7 8" xfId="6242"/>
    <cellStyle name="Отдельная ячейка - константа [печать] 8" xfId="6243"/>
    <cellStyle name="Отдельная ячейка - константа [печать] 8 2" xfId="6244"/>
    <cellStyle name="Отдельная ячейка - константа [печать] 8 2 2" xfId="6245"/>
    <cellStyle name="Отдельная ячейка - константа [печать] 8 2 2 2" xfId="6246"/>
    <cellStyle name="Отдельная ячейка - константа [печать] 8 2 2 3" xfId="6247"/>
    <cellStyle name="Отдельная ячейка - константа [печать] 8 2 3" xfId="6248"/>
    <cellStyle name="Отдельная ячейка - константа [печать] 8 2 3 2" xfId="6249"/>
    <cellStyle name="Отдельная ячейка - константа [печать] 8 2 3 2 2" xfId="6250"/>
    <cellStyle name="Отдельная ячейка - константа [печать] 8 2 3 3" xfId="6251"/>
    <cellStyle name="Отдельная ячейка - константа [печать] 8 2 3 4" xfId="6252"/>
    <cellStyle name="Отдельная ячейка - константа [печать] 8 2 3 5" xfId="6253"/>
    <cellStyle name="Отдельная ячейка - константа [печать] 8 2 4" xfId="6254"/>
    <cellStyle name="Отдельная ячейка - константа [печать] 8 2 4 2" xfId="6255"/>
    <cellStyle name="Отдельная ячейка - константа [печать] 8 2 5" xfId="6256"/>
    <cellStyle name="Отдельная ячейка - константа [печать] 8 2 6" xfId="6257"/>
    <cellStyle name="Отдельная ячейка - константа [печать] 8 2 7" xfId="6258"/>
    <cellStyle name="Отдельная ячейка - константа [печать] 8 3" xfId="6259"/>
    <cellStyle name="Отдельная ячейка - константа [печать] 8 3 2" xfId="6260"/>
    <cellStyle name="Отдельная ячейка - константа [печать] 8 3 2 2" xfId="6261"/>
    <cellStyle name="Отдельная ячейка - константа [печать] 8 3 3" xfId="6262"/>
    <cellStyle name="Отдельная ячейка - константа [печать] 8 3 3 2" xfId="6263"/>
    <cellStyle name="Отдельная ячейка - константа [печать] 8 3 4" xfId="6264"/>
    <cellStyle name="Отдельная ячейка - константа [печать] 8 3 5" xfId="6265"/>
    <cellStyle name="Отдельная ячейка - константа [печать] 8 4" xfId="6266"/>
    <cellStyle name="Отдельная ячейка - константа [печать] 8 4 2" xfId="6267"/>
    <cellStyle name="Отдельная ячейка - константа [печать] 8 4 3" xfId="6268"/>
    <cellStyle name="Отдельная ячейка - константа [печать] 8 4 4" xfId="6269"/>
    <cellStyle name="Отдельная ячейка - константа [печать] 8 4 5" xfId="6270"/>
    <cellStyle name="Отдельная ячейка - константа [печать] 8 5" xfId="6271"/>
    <cellStyle name="Отдельная ячейка - константа [печать] 8 5 2" xfId="6272"/>
    <cellStyle name="Отдельная ячейка - константа [печать] 8 6" xfId="6273"/>
    <cellStyle name="Отдельная ячейка - константа [печать] 8 7" xfId="6274"/>
    <cellStyle name="Отдельная ячейка - константа [печать] 8 8" xfId="6275"/>
    <cellStyle name="Отдельная ячейка - константа [печать] 9" xfId="6276"/>
    <cellStyle name="Отдельная ячейка - константа [печать] 9 2" xfId="6277"/>
    <cellStyle name="Отдельная ячейка - константа [печать] 9 2 2" xfId="6278"/>
    <cellStyle name="Отдельная ячейка - константа [печать] 9 2 2 2" xfId="6279"/>
    <cellStyle name="Отдельная ячейка - константа [печать] 9 2 2 3" xfId="6280"/>
    <cellStyle name="Отдельная ячейка - константа [печать] 9 2 3" xfId="6281"/>
    <cellStyle name="Отдельная ячейка - константа [печать] 9 2 3 2" xfId="6282"/>
    <cellStyle name="Отдельная ячейка - константа [печать] 9 2 3 3" xfId="6283"/>
    <cellStyle name="Отдельная ячейка - константа [печать] 9 2 3 4" xfId="6284"/>
    <cellStyle name="Отдельная ячейка - константа [печать] 9 2 4" xfId="6285"/>
    <cellStyle name="Отдельная ячейка - константа [печать] 9 2 4 2" xfId="6286"/>
    <cellStyle name="Отдельная ячейка - константа [печать] 9 2 5" xfId="6287"/>
    <cellStyle name="Отдельная ячейка - константа [печать] 9 3" xfId="6288"/>
    <cellStyle name="Отдельная ячейка - константа [печать] 9 3 2" xfId="6289"/>
    <cellStyle name="Отдельная ячейка - константа [печать] 9 3 2 2" xfId="6290"/>
    <cellStyle name="Отдельная ячейка - константа [печать] 9 3 3" xfId="6291"/>
    <cellStyle name="Отдельная ячейка - константа [печать] 9 3 3 2" xfId="6292"/>
    <cellStyle name="Отдельная ячейка - константа [печать] 9 3 4" xfId="6293"/>
    <cellStyle name="Отдельная ячейка - константа [печать] 9 3 5" xfId="6294"/>
    <cellStyle name="Отдельная ячейка - константа [печать] 9 4" xfId="6295"/>
    <cellStyle name="Отдельная ячейка - константа [печать] 9 4 2" xfId="6296"/>
    <cellStyle name="Отдельная ячейка - константа [печать] 9 5" xfId="6297"/>
    <cellStyle name="Отдельная ячейка - константа [печать] 9 5 2" xfId="6298"/>
    <cellStyle name="Отдельная ячейка - константа [печать] 9 6" xfId="6299"/>
    <cellStyle name="Отдельная ячейка - константа [печать] 9 7" xfId="6300"/>
    <cellStyle name="Отдельная ячейка - константа 10" xfId="6301"/>
    <cellStyle name="Отдельная ячейка - константа 10 2" xfId="6302"/>
    <cellStyle name="Отдельная ячейка - константа 10 2 2" xfId="6303"/>
    <cellStyle name="Отдельная ячейка - константа 10 2 2 2" xfId="6304"/>
    <cellStyle name="Отдельная ячейка - константа 10 2 2 3" xfId="6305"/>
    <cellStyle name="Отдельная ячейка - константа 10 2 3" xfId="6306"/>
    <cellStyle name="Отдельная ячейка - константа 10 2 3 2" xfId="6307"/>
    <cellStyle name="Отдельная ячейка - константа 10 2 3 3" xfId="6308"/>
    <cellStyle name="Отдельная ячейка - константа 10 2 3 4" xfId="6309"/>
    <cellStyle name="Отдельная ячейка - константа 10 2 4" xfId="6310"/>
    <cellStyle name="Отдельная ячейка - константа 10 2 4 2" xfId="6311"/>
    <cellStyle name="Отдельная ячейка - константа 10 2 5" xfId="6312"/>
    <cellStyle name="Отдельная ячейка - константа 10 3" xfId="6313"/>
    <cellStyle name="Отдельная ячейка - константа 10 3 2" xfId="6314"/>
    <cellStyle name="Отдельная ячейка - константа 10 3 2 2" xfId="6315"/>
    <cellStyle name="Отдельная ячейка - константа 10 3 3" xfId="6316"/>
    <cellStyle name="Отдельная ячейка - константа 10 3 3 2" xfId="6317"/>
    <cellStyle name="Отдельная ячейка - константа 10 3 4" xfId="6318"/>
    <cellStyle name="Отдельная ячейка - константа 10 3 5" xfId="6319"/>
    <cellStyle name="Отдельная ячейка - константа 10 4" xfId="6320"/>
    <cellStyle name="Отдельная ячейка - константа 10 4 2" xfId="6321"/>
    <cellStyle name="Отдельная ячейка - константа 10 5" xfId="6322"/>
    <cellStyle name="Отдельная ячейка - константа 10 5 2" xfId="6323"/>
    <cellStyle name="Отдельная ячейка - константа 10 6" xfId="6324"/>
    <cellStyle name="Отдельная ячейка - константа 10 7" xfId="6325"/>
    <cellStyle name="Отдельная ячейка - константа 100" xfId="6326"/>
    <cellStyle name="Отдельная ячейка - константа 101" xfId="6327"/>
    <cellStyle name="Отдельная ячейка - константа 102" xfId="6328"/>
    <cellStyle name="Отдельная ячейка - константа 103" xfId="6329"/>
    <cellStyle name="Отдельная ячейка - константа 104" xfId="6330"/>
    <cellStyle name="Отдельная ячейка - константа 105" xfId="6331"/>
    <cellStyle name="Отдельная ячейка - константа 106" xfId="6332"/>
    <cellStyle name="Отдельная ячейка - константа 107" xfId="6333"/>
    <cellStyle name="Отдельная ячейка - константа 108" xfId="6334"/>
    <cellStyle name="Отдельная ячейка - константа 109" xfId="6335"/>
    <cellStyle name="Отдельная ячейка - константа 11" xfId="6336"/>
    <cellStyle name="Отдельная ячейка - константа 11 2" xfId="6337"/>
    <cellStyle name="Отдельная ячейка - константа 11 2 2" xfId="6338"/>
    <cellStyle name="Отдельная ячейка - константа 11 2 2 2" xfId="6339"/>
    <cellStyle name="Отдельная ячейка - константа 11 2 2 3" xfId="6340"/>
    <cellStyle name="Отдельная ячейка - константа 11 2 3" xfId="6341"/>
    <cellStyle name="Отдельная ячейка - константа 11 2 3 2" xfId="6342"/>
    <cellStyle name="Отдельная ячейка - константа 11 2 3 3" xfId="6343"/>
    <cellStyle name="Отдельная ячейка - константа 11 2 3 4" xfId="6344"/>
    <cellStyle name="Отдельная ячейка - константа 11 2 4" xfId="6345"/>
    <cellStyle name="Отдельная ячейка - константа 11 2 4 2" xfId="6346"/>
    <cellStyle name="Отдельная ячейка - константа 11 2 5" xfId="6347"/>
    <cellStyle name="Отдельная ячейка - константа 11 3" xfId="6348"/>
    <cellStyle name="Отдельная ячейка - константа 11 3 2" xfId="6349"/>
    <cellStyle name="Отдельная ячейка - константа 11 3 2 2" xfId="6350"/>
    <cellStyle name="Отдельная ячейка - константа 11 3 3" xfId="6351"/>
    <cellStyle name="Отдельная ячейка - константа 11 3 3 2" xfId="6352"/>
    <cellStyle name="Отдельная ячейка - константа 11 3 4" xfId="6353"/>
    <cellStyle name="Отдельная ячейка - константа 11 3 5" xfId="6354"/>
    <cellStyle name="Отдельная ячейка - константа 11 4" xfId="6355"/>
    <cellStyle name="Отдельная ячейка - константа 11 4 2" xfId="6356"/>
    <cellStyle name="Отдельная ячейка - константа 11 5" xfId="6357"/>
    <cellStyle name="Отдельная ячейка - константа 11 5 2" xfId="6358"/>
    <cellStyle name="Отдельная ячейка - константа 11 6" xfId="6359"/>
    <cellStyle name="Отдельная ячейка - константа 11 7" xfId="6360"/>
    <cellStyle name="Отдельная ячейка - константа 110" xfId="6361"/>
    <cellStyle name="Отдельная ячейка - константа 111" xfId="6362"/>
    <cellStyle name="Отдельная ячейка - константа 112" xfId="6363"/>
    <cellStyle name="Отдельная ячейка - константа 113" xfId="6364"/>
    <cellStyle name="Отдельная ячейка - константа 114" xfId="6365"/>
    <cellStyle name="Отдельная ячейка - константа 115" xfId="6366"/>
    <cellStyle name="Отдельная ячейка - константа 116" xfId="6367"/>
    <cellStyle name="Отдельная ячейка - константа 117" xfId="6368"/>
    <cellStyle name="Отдельная ячейка - константа 118" xfId="6369"/>
    <cellStyle name="Отдельная ячейка - константа 119" xfId="6370"/>
    <cellStyle name="Отдельная ячейка - константа 12" xfId="6371"/>
    <cellStyle name="Отдельная ячейка - константа 12 2" xfId="6372"/>
    <cellStyle name="Отдельная ячейка - константа 12 2 2" xfId="6373"/>
    <cellStyle name="Отдельная ячейка - константа 12 2 2 2" xfId="6374"/>
    <cellStyle name="Отдельная ячейка - константа 12 2 2 3" xfId="6375"/>
    <cellStyle name="Отдельная ячейка - константа 12 2 3" xfId="6376"/>
    <cellStyle name="Отдельная ячейка - константа 12 2 3 2" xfId="6377"/>
    <cellStyle name="Отдельная ячейка - константа 12 2 3 3" xfId="6378"/>
    <cellStyle name="Отдельная ячейка - константа 12 2 3 4" xfId="6379"/>
    <cellStyle name="Отдельная ячейка - константа 12 2 4" xfId="6380"/>
    <cellStyle name="Отдельная ячейка - константа 12 2 4 2" xfId="6381"/>
    <cellStyle name="Отдельная ячейка - константа 12 2 5" xfId="6382"/>
    <cellStyle name="Отдельная ячейка - константа 12 3" xfId="6383"/>
    <cellStyle name="Отдельная ячейка - константа 12 3 2" xfId="6384"/>
    <cellStyle name="Отдельная ячейка - константа 12 3 2 2" xfId="6385"/>
    <cellStyle name="Отдельная ячейка - константа 12 3 3" xfId="6386"/>
    <cellStyle name="Отдельная ячейка - константа 12 3 3 2" xfId="6387"/>
    <cellStyle name="Отдельная ячейка - константа 12 3 4" xfId="6388"/>
    <cellStyle name="Отдельная ячейка - константа 12 3 5" xfId="6389"/>
    <cellStyle name="Отдельная ячейка - константа 12 4" xfId="6390"/>
    <cellStyle name="Отдельная ячейка - константа 12 4 2" xfId="6391"/>
    <cellStyle name="Отдельная ячейка - константа 12 5" xfId="6392"/>
    <cellStyle name="Отдельная ячейка - константа 12 5 2" xfId="6393"/>
    <cellStyle name="Отдельная ячейка - константа 12 6" xfId="6394"/>
    <cellStyle name="Отдельная ячейка - константа 12 7" xfId="6395"/>
    <cellStyle name="Отдельная ячейка - константа 120" xfId="6396"/>
    <cellStyle name="Отдельная ячейка - константа 121" xfId="6397"/>
    <cellStyle name="Отдельная ячейка - константа 122" xfId="6398"/>
    <cellStyle name="Отдельная ячейка - константа 123" xfId="6399"/>
    <cellStyle name="Отдельная ячейка - константа 124" xfId="6400"/>
    <cellStyle name="Отдельная ячейка - константа 125" xfId="6401"/>
    <cellStyle name="Отдельная ячейка - константа 126" xfId="6402"/>
    <cellStyle name="Отдельная ячейка - константа 127" xfId="6403"/>
    <cellStyle name="Отдельная ячейка - константа 128" xfId="6404"/>
    <cellStyle name="Отдельная ячейка - константа 129" xfId="6405"/>
    <cellStyle name="Отдельная ячейка - константа 13" xfId="6406"/>
    <cellStyle name="Отдельная ячейка - константа 13 2" xfId="6407"/>
    <cellStyle name="Отдельная ячейка - константа 13 2 2" xfId="6408"/>
    <cellStyle name="Отдельная ячейка - константа 13 2 2 2" xfId="6409"/>
    <cellStyle name="Отдельная ячейка - константа 13 2 2 3" xfId="6410"/>
    <cellStyle name="Отдельная ячейка - константа 13 2 3" xfId="6411"/>
    <cellStyle name="Отдельная ячейка - константа 13 2 3 2" xfId="6412"/>
    <cellStyle name="Отдельная ячейка - константа 13 2 3 3" xfId="6413"/>
    <cellStyle name="Отдельная ячейка - константа 13 2 3 4" xfId="6414"/>
    <cellStyle name="Отдельная ячейка - константа 13 2 4" xfId="6415"/>
    <cellStyle name="Отдельная ячейка - константа 13 2 4 2" xfId="6416"/>
    <cellStyle name="Отдельная ячейка - константа 13 2 5" xfId="6417"/>
    <cellStyle name="Отдельная ячейка - константа 13 3" xfId="6418"/>
    <cellStyle name="Отдельная ячейка - константа 13 3 2" xfId="6419"/>
    <cellStyle name="Отдельная ячейка - константа 13 3 2 2" xfId="6420"/>
    <cellStyle name="Отдельная ячейка - константа 13 3 3" xfId="6421"/>
    <cellStyle name="Отдельная ячейка - константа 13 3 3 2" xfId="6422"/>
    <cellStyle name="Отдельная ячейка - константа 13 3 4" xfId="6423"/>
    <cellStyle name="Отдельная ячейка - константа 13 3 5" xfId="6424"/>
    <cellStyle name="Отдельная ячейка - константа 13 4" xfId="6425"/>
    <cellStyle name="Отдельная ячейка - константа 13 4 2" xfId="6426"/>
    <cellStyle name="Отдельная ячейка - константа 13 5" xfId="6427"/>
    <cellStyle name="Отдельная ячейка - константа 13 5 2" xfId="6428"/>
    <cellStyle name="Отдельная ячейка - константа 13 6" xfId="6429"/>
    <cellStyle name="Отдельная ячейка - константа 13 7" xfId="6430"/>
    <cellStyle name="Отдельная ячейка - константа 130" xfId="6431"/>
    <cellStyle name="Отдельная ячейка - константа 131" xfId="6432"/>
    <cellStyle name="Отдельная ячейка - константа 132" xfId="14514"/>
    <cellStyle name="Отдельная ячейка - константа 14" xfId="6433"/>
    <cellStyle name="Отдельная ячейка - константа 14 2" xfId="6434"/>
    <cellStyle name="Отдельная ячейка - константа 14 2 2" xfId="6435"/>
    <cellStyle name="Отдельная ячейка - константа 14 2 2 2" xfId="6436"/>
    <cellStyle name="Отдельная ячейка - константа 14 2 2 3" xfId="6437"/>
    <cellStyle name="Отдельная ячейка - константа 14 2 3" xfId="6438"/>
    <cellStyle name="Отдельная ячейка - константа 14 2 3 2" xfId="6439"/>
    <cellStyle name="Отдельная ячейка - константа 14 2 3 3" xfId="6440"/>
    <cellStyle name="Отдельная ячейка - константа 14 2 3 4" xfId="6441"/>
    <cellStyle name="Отдельная ячейка - константа 14 2 4" xfId="6442"/>
    <cellStyle name="Отдельная ячейка - константа 14 2 4 2" xfId="6443"/>
    <cellStyle name="Отдельная ячейка - константа 14 2 5" xfId="6444"/>
    <cellStyle name="Отдельная ячейка - константа 14 3" xfId="6445"/>
    <cellStyle name="Отдельная ячейка - константа 14 3 2" xfId="6446"/>
    <cellStyle name="Отдельная ячейка - константа 14 3 2 2" xfId="6447"/>
    <cellStyle name="Отдельная ячейка - константа 14 3 3" xfId="6448"/>
    <cellStyle name="Отдельная ячейка - константа 14 3 3 2" xfId="6449"/>
    <cellStyle name="Отдельная ячейка - константа 14 3 4" xfId="6450"/>
    <cellStyle name="Отдельная ячейка - константа 14 3 5" xfId="6451"/>
    <cellStyle name="Отдельная ячейка - константа 14 4" xfId="6452"/>
    <cellStyle name="Отдельная ячейка - константа 14 4 2" xfId="6453"/>
    <cellStyle name="Отдельная ячейка - константа 14 5" xfId="6454"/>
    <cellStyle name="Отдельная ячейка - константа 14 5 2" xfId="6455"/>
    <cellStyle name="Отдельная ячейка - константа 14 6" xfId="6456"/>
    <cellStyle name="Отдельная ячейка - константа 14 7" xfId="6457"/>
    <cellStyle name="Отдельная ячейка - константа 15" xfId="6458"/>
    <cellStyle name="Отдельная ячейка - константа 15 10" xfId="6459"/>
    <cellStyle name="Отдельная ячейка - константа 15 10 2" xfId="6460"/>
    <cellStyle name="Отдельная ячейка - константа 15 10 2 2" xfId="6461"/>
    <cellStyle name="Отдельная ячейка - константа 15 10 3" xfId="6462"/>
    <cellStyle name="Отдельная ячейка - константа 15 10 3 2" xfId="6463"/>
    <cellStyle name="Отдельная ячейка - константа 15 10 4" xfId="6464"/>
    <cellStyle name="Отдельная ячейка - константа 15 10 5" xfId="6465"/>
    <cellStyle name="Отдельная ячейка - константа 15 11" xfId="6466"/>
    <cellStyle name="Отдельная ячейка - константа 15 11 2" xfId="6467"/>
    <cellStyle name="Отдельная ячейка - константа 15 12" xfId="6468"/>
    <cellStyle name="Отдельная ячейка - константа 15 12 2" xfId="6469"/>
    <cellStyle name="Отдельная ячейка - константа 15 13" xfId="6470"/>
    <cellStyle name="Отдельная ячейка - константа 15 14" xfId="6471"/>
    <cellStyle name="Отдельная ячейка - константа 15 2" xfId="6472"/>
    <cellStyle name="Отдельная ячейка - константа 15 2 2" xfId="6473"/>
    <cellStyle name="Отдельная ячейка - константа 15 2 2 2" xfId="6474"/>
    <cellStyle name="Отдельная ячейка - константа 15 2 2 2 2" xfId="6475"/>
    <cellStyle name="Отдельная ячейка - константа 15 2 2 3" xfId="6476"/>
    <cellStyle name="Отдельная ячейка - константа 15 2 2 4" xfId="6477"/>
    <cellStyle name="Отдельная ячейка - константа 15 2 3" xfId="6478"/>
    <cellStyle name="Отдельная ячейка - константа 15 2 3 2" xfId="6479"/>
    <cellStyle name="Отдельная ячейка - константа 15 2 3 2 2" xfId="6480"/>
    <cellStyle name="Отдельная ячейка - константа 15 2 3 3" xfId="6481"/>
    <cellStyle name="Отдельная ячейка - константа 15 2 3 4" xfId="6482"/>
    <cellStyle name="Отдельная ячейка - константа 15 2 4" xfId="6483"/>
    <cellStyle name="Отдельная ячейка - константа 15 2 4 2" xfId="6484"/>
    <cellStyle name="Отдельная ячейка - константа 15 2 5" xfId="6485"/>
    <cellStyle name="Отдельная ячейка - константа 15 3" xfId="6486"/>
    <cellStyle name="Отдельная ячейка - константа 15 3 2" xfId="6487"/>
    <cellStyle name="Отдельная ячейка - константа 15 3 2 2" xfId="6488"/>
    <cellStyle name="Отдельная ячейка - константа 15 3 2 2 2" xfId="6489"/>
    <cellStyle name="Отдельная ячейка - константа 15 3 2 3" xfId="6490"/>
    <cellStyle name="Отдельная ячейка - константа 15 3 2 4" xfId="6491"/>
    <cellStyle name="Отдельная ячейка - константа 15 3 3" xfId="6492"/>
    <cellStyle name="Отдельная ячейка - константа 15 3 3 2" xfId="6493"/>
    <cellStyle name="Отдельная ячейка - константа 15 3 3 2 2" xfId="6494"/>
    <cellStyle name="Отдельная ячейка - константа 15 3 3 3" xfId="6495"/>
    <cellStyle name="Отдельная ячейка - константа 15 3 3 4" xfId="6496"/>
    <cellStyle name="Отдельная ячейка - константа 15 3 4" xfId="6497"/>
    <cellStyle name="Отдельная ячейка - константа 15 3 4 2" xfId="6498"/>
    <cellStyle name="Отдельная ячейка - константа 15 3 5" xfId="6499"/>
    <cellStyle name="Отдельная ячейка - константа 15 4" xfId="6500"/>
    <cellStyle name="Отдельная ячейка - константа 15 4 2" xfId="6501"/>
    <cellStyle name="Отдельная ячейка - константа 15 4 2 2" xfId="6502"/>
    <cellStyle name="Отдельная ячейка - константа 15 4 2 2 2" xfId="6503"/>
    <cellStyle name="Отдельная ячейка - константа 15 4 2 3" xfId="6504"/>
    <cellStyle name="Отдельная ячейка - константа 15 4 2 4" xfId="6505"/>
    <cellStyle name="Отдельная ячейка - константа 15 4 3" xfId="6506"/>
    <cellStyle name="Отдельная ячейка - константа 15 4 3 2" xfId="6507"/>
    <cellStyle name="Отдельная ячейка - константа 15 4 3 2 2" xfId="6508"/>
    <cellStyle name="Отдельная ячейка - константа 15 4 3 3" xfId="6509"/>
    <cellStyle name="Отдельная ячейка - константа 15 4 3 4" xfId="6510"/>
    <cellStyle name="Отдельная ячейка - константа 15 4 4" xfId="6511"/>
    <cellStyle name="Отдельная ячейка - константа 15 4 4 2" xfId="6512"/>
    <cellStyle name="Отдельная ячейка - константа 15 4 5" xfId="6513"/>
    <cellStyle name="Отдельная ячейка - константа 15 5" xfId="6514"/>
    <cellStyle name="Отдельная ячейка - константа 15 5 2" xfId="6515"/>
    <cellStyle name="Отдельная ячейка - константа 15 5 2 2" xfId="6516"/>
    <cellStyle name="Отдельная ячейка - константа 15 5 2 2 2" xfId="6517"/>
    <cellStyle name="Отдельная ячейка - константа 15 5 2 3" xfId="6518"/>
    <cellStyle name="Отдельная ячейка - константа 15 5 2 4" xfId="6519"/>
    <cellStyle name="Отдельная ячейка - константа 15 5 3" xfId="6520"/>
    <cellStyle name="Отдельная ячейка - константа 15 5 3 2" xfId="6521"/>
    <cellStyle name="Отдельная ячейка - константа 15 5 3 2 2" xfId="6522"/>
    <cellStyle name="Отдельная ячейка - константа 15 5 3 3" xfId="6523"/>
    <cellStyle name="Отдельная ячейка - константа 15 5 3 4" xfId="6524"/>
    <cellStyle name="Отдельная ячейка - константа 15 5 4" xfId="6525"/>
    <cellStyle name="Отдельная ячейка - константа 15 5 4 2" xfId="6526"/>
    <cellStyle name="Отдельная ячейка - константа 15 5 5" xfId="6527"/>
    <cellStyle name="Отдельная ячейка - константа 15 6" xfId="6528"/>
    <cellStyle name="Отдельная ячейка - константа 15 6 2" xfId="6529"/>
    <cellStyle name="Отдельная ячейка - константа 15 6 2 2" xfId="6530"/>
    <cellStyle name="Отдельная ячейка - константа 15 6 2 2 2" xfId="6531"/>
    <cellStyle name="Отдельная ячейка - константа 15 6 2 3" xfId="6532"/>
    <cellStyle name="Отдельная ячейка - константа 15 6 2 4" xfId="6533"/>
    <cellStyle name="Отдельная ячейка - константа 15 6 3" xfId="6534"/>
    <cellStyle name="Отдельная ячейка - константа 15 6 3 2" xfId="6535"/>
    <cellStyle name="Отдельная ячейка - константа 15 6 3 2 2" xfId="6536"/>
    <cellStyle name="Отдельная ячейка - константа 15 6 3 3" xfId="6537"/>
    <cellStyle name="Отдельная ячейка - константа 15 6 3 4" xfId="6538"/>
    <cellStyle name="Отдельная ячейка - константа 15 6 4" xfId="6539"/>
    <cellStyle name="Отдельная ячейка - константа 15 6 4 2" xfId="6540"/>
    <cellStyle name="Отдельная ячейка - константа 15 6 5" xfId="6541"/>
    <cellStyle name="Отдельная ячейка - константа 15 7" xfId="6542"/>
    <cellStyle name="Отдельная ячейка - константа 15 7 2" xfId="6543"/>
    <cellStyle name="Отдельная ячейка - константа 15 7 2 2" xfId="6544"/>
    <cellStyle name="Отдельная ячейка - константа 15 7 2 2 2" xfId="6545"/>
    <cellStyle name="Отдельная ячейка - константа 15 7 2 3" xfId="6546"/>
    <cellStyle name="Отдельная ячейка - константа 15 7 2 4" xfId="6547"/>
    <cellStyle name="Отдельная ячейка - константа 15 7 3" xfId="6548"/>
    <cellStyle name="Отдельная ячейка - константа 15 7 3 2" xfId="6549"/>
    <cellStyle name="Отдельная ячейка - константа 15 7 3 2 2" xfId="6550"/>
    <cellStyle name="Отдельная ячейка - константа 15 7 3 3" xfId="6551"/>
    <cellStyle name="Отдельная ячейка - константа 15 7 3 4" xfId="6552"/>
    <cellStyle name="Отдельная ячейка - константа 15 7 4" xfId="6553"/>
    <cellStyle name="Отдельная ячейка - константа 15 7 4 2" xfId="6554"/>
    <cellStyle name="Отдельная ячейка - константа 15 7 5" xfId="6555"/>
    <cellStyle name="Отдельная ячейка - константа 15 8" xfId="6556"/>
    <cellStyle name="Отдельная ячейка - константа 15 8 2" xfId="6557"/>
    <cellStyle name="Отдельная ячейка - константа 15 8 2 2" xfId="6558"/>
    <cellStyle name="Отдельная ячейка - константа 15 8 2 2 2" xfId="6559"/>
    <cellStyle name="Отдельная ячейка - константа 15 8 2 3" xfId="6560"/>
    <cellStyle name="Отдельная ячейка - константа 15 8 2 4" xfId="6561"/>
    <cellStyle name="Отдельная ячейка - константа 15 8 3" xfId="6562"/>
    <cellStyle name="Отдельная ячейка - константа 15 8 3 2" xfId="6563"/>
    <cellStyle name="Отдельная ячейка - константа 15 8 3 2 2" xfId="6564"/>
    <cellStyle name="Отдельная ячейка - константа 15 8 3 3" xfId="6565"/>
    <cellStyle name="Отдельная ячейка - константа 15 8 3 4" xfId="6566"/>
    <cellStyle name="Отдельная ячейка - константа 15 8 4" xfId="6567"/>
    <cellStyle name="Отдельная ячейка - константа 15 8 4 2" xfId="6568"/>
    <cellStyle name="Отдельная ячейка - константа 15 8 5" xfId="6569"/>
    <cellStyle name="Отдельная ячейка - константа 15 9" xfId="6570"/>
    <cellStyle name="Отдельная ячейка - константа 15 9 2" xfId="6571"/>
    <cellStyle name="Отдельная ячейка - константа 15 9 3" xfId="6572"/>
    <cellStyle name="Отдельная ячейка - константа 15_10470_35589_Расчет показателей КФМ" xfId="6573"/>
    <cellStyle name="Отдельная ячейка - константа 16" xfId="6574"/>
    <cellStyle name="Отдельная ячейка - константа 16 2" xfId="6575"/>
    <cellStyle name="Отдельная ячейка - константа 16 2 2" xfId="6576"/>
    <cellStyle name="Отдельная ячейка - константа 16 2 2 2" xfId="6577"/>
    <cellStyle name="Отдельная ячейка - константа 16 2 2 3" xfId="6578"/>
    <cellStyle name="Отдельная ячейка - константа 16 2 3" xfId="6579"/>
    <cellStyle name="Отдельная ячейка - константа 16 2 3 2" xfId="6580"/>
    <cellStyle name="Отдельная ячейка - константа 16 2 3 3" xfId="6581"/>
    <cellStyle name="Отдельная ячейка - константа 16 2 3 4" xfId="6582"/>
    <cellStyle name="Отдельная ячейка - константа 16 2 4" xfId="6583"/>
    <cellStyle name="Отдельная ячейка - константа 16 2 4 2" xfId="6584"/>
    <cellStyle name="Отдельная ячейка - константа 16 2 5" xfId="6585"/>
    <cellStyle name="Отдельная ячейка - константа 16 3" xfId="6586"/>
    <cellStyle name="Отдельная ячейка - константа 16 3 2" xfId="6587"/>
    <cellStyle name="Отдельная ячейка - константа 16 3 2 2" xfId="6588"/>
    <cellStyle name="Отдельная ячейка - константа 16 3 3" xfId="6589"/>
    <cellStyle name="Отдельная ячейка - константа 16 3 3 2" xfId="6590"/>
    <cellStyle name="Отдельная ячейка - константа 16 3 4" xfId="6591"/>
    <cellStyle name="Отдельная ячейка - константа 16 3 5" xfId="6592"/>
    <cellStyle name="Отдельная ячейка - константа 16 4" xfId="6593"/>
    <cellStyle name="Отдельная ячейка - константа 16 4 2" xfId="6594"/>
    <cellStyle name="Отдельная ячейка - константа 16 5" xfId="6595"/>
    <cellStyle name="Отдельная ячейка - константа 16 5 2" xfId="6596"/>
    <cellStyle name="Отдельная ячейка - константа 16 6" xfId="6597"/>
    <cellStyle name="Отдельная ячейка - константа 16 7" xfId="6598"/>
    <cellStyle name="Отдельная ячейка - константа 17" xfId="6599"/>
    <cellStyle name="Отдельная ячейка - константа 17 2" xfId="6600"/>
    <cellStyle name="Отдельная ячейка - константа 17 2 2" xfId="6601"/>
    <cellStyle name="Отдельная ячейка - константа 17 2 2 2" xfId="6602"/>
    <cellStyle name="Отдельная ячейка - константа 17 2 2 3" xfId="6603"/>
    <cellStyle name="Отдельная ячейка - константа 17 2 3" xfId="6604"/>
    <cellStyle name="Отдельная ячейка - константа 17 2 3 2" xfId="6605"/>
    <cellStyle name="Отдельная ячейка - константа 17 2 3 3" xfId="6606"/>
    <cellStyle name="Отдельная ячейка - константа 17 2 3 4" xfId="6607"/>
    <cellStyle name="Отдельная ячейка - константа 17 2 4" xfId="6608"/>
    <cellStyle name="Отдельная ячейка - константа 17 2 4 2" xfId="6609"/>
    <cellStyle name="Отдельная ячейка - константа 17 2 5" xfId="6610"/>
    <cellStyle name="Отдельная ячейка - константа 17 3" xfId="6611"/>
    <cellStyle name="Отдельная ячейка - константа 17 3 2" xfId="6612"/>
    <cellStyle name="Отдельная ячейка - константа 17 3 2 2" xfId="6613"/>
    <cellStyle name="Отдельная ячейка - константа 17 3 3" xfId="6614"/>
    <cellStyle name="Отдельная ячейка - константа 17 3 3 2" xfId="6615"/>
    <cellStyle name="Отдельная ячейка - константа 17 3 4" xfId="6616"/>
    <cellStyle name="Отдельная ячейка - константа 17 3 5" xfId="6617"/>
    <cellStyle name="Отдельная ячейка - константа 17 4" xfId="6618"/>
    <cellStyle name="Отдельная ячейка - константа 17 4 2" xfId="6619"/>
    <cellStyle name="Отдельная ячейка - константа 17 5" xfId="6620"/>
    <cellStyle name="Отдельная ячейка - константа 17 5 2" xfId="6621"/>
    <cellStyle name="Отдельная ячейка - константа 17 6" xfId="6622"/>
    <cellStyle name="Отдельная ячейка - константа 17 7" xfId="6623"/>
    <cellStyle name="Отдельная ячейка - константа 18" xfId="6624"/>
    <cellStyle name="Отдельная ячейка - константа 18 2" xfId="6625"/>
    <cellStyle name="Отдельная ячейка - константа 18 2 2" xfId="6626"/>
    <cellStyle name="Отдельная ячейка - константа 18 2 2 2" xfId="6627"/>
    <cellStyle name="Отдельная ячейка - константа 18 2 2 3" xfId="6628"/>
    <cellStyle name="Отдельная ячейка - константа 18 2 3" xfId="6629"/>
    <cellStyle name="Отдельная ячейка - константа 18 2 3 2" xfId="6630"/>
    <cellStyle name="Отдельная ячейка - константа 18 2 3 3" xfId="6631"/>
    <cellStyle name="Отдельная ячейка - константа 18 2 3 4" xfId="6632"/>
    <cellStyle name="Отдельная ячейка - константа 18 2 4" xfId="6633"/>
    <cellStyle name="Отдельная ячейка - константа 18 2 4 2" xfId="6634"/>
    <cellStyle name="Отдельная ячейка - константа 18 2 5" xfId="6635"/>
    <cellStyle name="Отдельная ячейка - константа 18 3" xfId="6636"/>
    <cellStyle name="Отдельная ячейка - константа 18 3 2" xfId="6637"/>
    <cellStyle name="Отдельная ячейка - константа 18 3 2 2" xfId="6638"/>
    <cellStyle name="Отдельная ячейка - константа 18 3 3" xfId="6639"/>
    <cellStyle name="Отдельная ячейка - константа 18 3 3 2" xfId="6640"/>
    <cellStyle name="Отдельная ячейка - константа 18 3 4" xfId="6641"/>
    <cellStyle name="Отдельная ячейка - константа 18 3 5" xfId="6642"/>
    <cellStyle name="Отдельная ячейка - константа 18 4" xfId="6643"/>
    <cellStyle name="Отдельная ячейка - константа 18 4 2" xfId="6644"/>
    <cellStyle name="Отдельная ячейка - константа 18 5" xfId="6645"/>
    <cellStyle name="Отдельная ячейка - константа 18 5 2" xfId="6646"/>
    <cellStyle name="Отдельная ячейка - константа 18 6" xfId="6647"/>
    <cellStyle name="Отдельная ячейка - константа 18 7" xfId="6648"/>
    <cellStyle name="Отдельная ячейка - константа 19" xfId="6649"/>
    <cellStyle name="Отдельная ячейка - константа 19 2" xfId="6650"/>
    <cellStyle name="Отдельная ячейка - константа 19 2 2" xfId="6651"/>
    <cellStyle name="Отдельная ячейка - константа 19 2 2 2" xfId="6652"/>
    <cellStyle name="Отдельная ячейка - константа 19 2 2 3" xfId="6653"/>
    <cellStyle name="Отдельная ячейка - константа 19 2 3" xfId="6654"/>
    <cellStyle name="Отдельная ячейка - константа 19 2 3 2" xfId="6655"/>
    <cellStyle name="Отдельная ячейка - константа 19 2 3 3" xfId="6656"/>
    <cellStyle name="Отдельная ячейка - константа 19 2 3 4" xfId="6657"/>
    <cellStyle name="Отдельная ячейка - константа 19 2 4" xfId="6658"/>
    <cellStyle name="Отдельная ячейка - константа 19 2 4 2" xfId="6659"/>
    <cellStyle name="Отдельная ячейка - константа 19 2 5" xfId="6660"/>
    <cellStyle name="Отдельная ячейка - константа 19 3" xfId="6661"/>
    <cellStyle name="Отдельная ячейка - константа 19 3 2" xfId="6662"/>
    <cellStyle name="Отдельная ячейка - константа 19 3 2 2" xfId="6663"/>
    <cellStyle name="Отдельная ячейка - константа 19 3 2 2 2" xfId="6664"/>
    <cellStyle name="Отдельная ячейка - константа 19 3 2 3" xfId="6665"/>
    <cellStyle name="Отдельная ячейка - константа 19 3 2 3 2" xfId="6666"/>
    <cellStyle name="Отдельная ячейка - константа 19 3 2 4" xfId="6667"/>
    <cellStyle name="Отдельная ячейка - константа 19 3 2 5" xfId="6668"/>
    <cellStyle name="Отдельная ячейка - константа 19 3 3" xfId="6669"/>
    <cellStyle name="Отдельная ячейка - константа 19 3 3 2" xfId="6670"/>
    <cellStyle name="Отдельная ячейка - константа 19 3 3 3" xfId="6671"/>
    <cellStyle name="Отдельная ячейка - константа 19 3 4" xfId="6672"/>
    <cellStyle name="Отдельная ячейка - константа 19 3 5" xfId="6673"/>
    <cellStyle name="Отдельная ячейка - константа 19 3 6" xfId="6674"/>
    <cellStyle name="Отдельная ячейка - константа 19 4" xfId="6675"/>
    <cellStyle name="Отдельная ячейка - константа 19 4 2" xfId="6676"/>
    <cellStyle name="Отдельная ячейка - константа 19 5" xfId="6677"/>
    <cellStyle name="Отдельная ячейка - константа 19 5 2" xfId="6678"/>
    <cellStyle name="Отдельная ячейка - константа 19 6" xfId="6679"/>
    <cellStyle name="Отдельная ячейка - константа 19 7" xfId="6680"/>
    <cellStyle name="Отдельная ячейка - константа 2" xfId="6681"/>
    <cellStyle name="Отдельная ячейка - константа 2 10" xfId="6682"/>
    <cellStyle name="Отдельная ячейка - константа 2 10 2" xfId="6683"/>
    <cellStyle name="Отдельная ячейка - константа 2 10 2 2" xfId="6684"/>
    <cellStyle name="Отдельная ячейка - константа 2 10 3" xfId="6685"/>
    <cellStyle name="Отдельная ячейка - константа 2 10 3 2" xfId="6686"/>
    <cellStyle name="Отдельная ячейка - константа 2 10 4" xfId="6687"/>
    <cellStyle name="Отдельная ячейка - константа 2 10 5" xfId="6688"/>
    <cellStyle name="Отдельная ячейка - константа 2 11" xfId="6689"/>
    <cellStyle name="Отдельная ячейка - константа 2 11 2" xfId="6690"/>
    <cellStyle name="Отдельная ячейка - константа 2 11 3" xfId="6691"/>
    <cellStyle name="Отдельная ячейка - константа 2 11 4" xfId="6692"/>
    <cellStyle name="Отдельная ячейка - константа 2 11 5" xfId="6693"/>
    <cellStyle name="Отдельная ячейка - константа 2 12" xfId="6694"/>
    <cellStyle name="Отдельная ячейка - константа 2 12 2" xfId="6695"/>
    <cellStyle name="Отдельная ячейка - константа 2 13" xfId="6696"/>
    <cellStyle name="Отдельная ячейка - константа 2 14" xfId="6697"/>
    <cellStyle name="Отдельная ячейка - константа 2 15" xfId="6698"/>
    <cellStyle name="Отдельная ячейка - константа 2 2" xfId="6699"/>
    <cellStyle name="Отдельная ячейка - константа 2 2 10" xfId="6700"/>
    <cellStyle name="Отдельная ячейка - константа 2 2 10 2" xfId="6701"/>
    <cellStyle name="Отдельная ячейка - константа 2 2 10 2 2" xfId="6702"/>
    <cellStyle name="Отдельная ячейка - константа 2 2 10 3" xfId="6703"/>
    <cellStyle name="Отдельная ячейка - константа 2 2 10 4" xfId="6704"/>
    <cellStyle name="Отдельная ячейка - константа 2 2 11" xfId="6705"/>
    <cellStyle name="Отдельная ячейка - константа 2 2 11 2" xfId="6706"/>
    <cellStyle name="Отдельная ячейка - константа 2 2 12" xfId="6707"/>
    <cellStyle name="Отдельная ячейка - константа 2 2 2" xfId="6708"/>
    <cellStyle name="Отдельная ячейка - константа 2 2 2 2" xfId="6709"/>
    <cellStyle name="Отдельная ячейка - константа 2 2 2 2 2" xfId="6710"/>
    <cellStyle name="Отдельная ячейка - константа 2 2 2 2 3" xfId="6711"/>
    <cellStyle name="Отдельная ячейка - константа 2 2 2 3" xfId="6712"/>
    <cellStyle name="Отдельная ячейка - константа 2 2 2 3 2" xfId="6713"/>
    <cellStyle name="Отдельная ячейка - константа 2 2 2 3 2 2" xfId="6714"/>
    <cellStyle name="Отдельная ячейка - константа 2 2 2 3 3" xfId="6715"/>
    <cellStyle name="Отдельная ячейка - константа 2 2 2 3 4" xfId="6716"/>
    <cellStyle name="Отдельная ячейка - константа 2 2 2 3 5" xfId="6717"/>
    <cellStyle name="Отдельная ячейка - константа 2 2 2 4" xfId="6718"/>
    <cellStyle name="Отдельная ячейка - константа 2 2 2 4 2" xfId="6719"/>
    <cellStyle name="Отдельная ячейка - константа 2 2 2 5" xfId="6720"/>
    <cellStyle name="Отдельная ячейка - константа 2 2 2 6" xfId="6721"/>
    <cellStyle name="Отдельная ячейка - константа 2 2 2 7" xfId="6722"/>
    <cellStyle name="Отдельная ячейка - константа 2 2 3" xfId="6723"/>
    <cellStyle name="Отдельная ячейка - константа 2 2 3 2" xfId="6724"/>
    <cellStyle name="Отдельная ячейка - константа 2 2 3 2 2" xfId="6725"/>
    <cellStyle name="Отдельная ячейка - константа 2 2 3 2 3" xfId="6726"/>
    <cellStyle name="Отдельная ячейка - константа 2 2 3 3" xfId="6727"/>
    <cellStyle name="Отдельная ячейка - константа 2 2 3 3 2" xfId="6728"/>
    <cellStyle name="Отдельная ячейка - константа 2 2 3 3 2 2" xfId="6729"/>
    <cellStyle name="Отдельная ячейка - константа 2 2 3 3 3" xfId="6730"/>
    <cellStyle name="Отдельная ячейка - константа 2 2 3 3 4" xfId="6731"/>
    <cellStyle name="Отдельная ячейка - константа 2 2 3 3 5" xfId="6732"/>
    <cellStyle name="Отдельная ячейка - константа 2 2 3 4" xfId="6733"/>
    <cellStyle name="Отдельная ячейка - константа 2 2 3 4 2" xfId="6734"/>
    <cellStyle name="Отдельная ячейка - константа 2 2 3 5" xfId="6735"/>
    <cellStyle name="Отдельная ячейка - константа 2 2 3 6" xfId="6736"/>
    <cellStyle name="Отдельная ячейка - константа 2 2 3 7" xfId="6737"/>
    <cellStyle name="Отдельная ячейка - константа 2 2 4" xfId="6738"/>
    <cellStyle name="Отдельная ячейка - константа 2 2 4 2" xfId="6739"/>
    <cellStyle name="Отдельная ячейка - константа 2 2 4 2 2" xfId="6740"/>
    <cellStyle name="Отдельная ячейка - константа 2 2 4 2 3" xfId="6741"/>
    <cellStyle name="Отдельная ячейка - константа 2 2 4 3" xfId="6742"/>
    <cellStyle name="Отдельная ячейка - константа 2 2 4 3 2" xfId="6743"/>
    <cellStyle name="Отдельная ячейка - константа 2 2 4 3 2 2" xfId="6744"/>
    <cellStyle name="Отдельная ячейка - константа 2 2 4 3 3" xfId="6745"/>
    <cellStyle name="Отдельная ячейка - константа 2 2 4 3 4" xfId="6746"/>
    <cellStyle name="Отдельная ячейка - константа 2 2 4 3 5" xfId="6747"/>
    <cellStyle name="Отдельная ячейка - константа 2 2 4 4" xfId="6748"/>
    <cellStyle name="Отдельная ячейка - константа 2 2 4 4 2" xfId="6749"/>
    <cellStyle name="Отдельная ячейка - константа 2 2 4 5" xfId="6750"/>
    <cellStyle name="Отдельная ячейка - константа 2 2 4 6" xfId="6751"/>
    <cellStyle name="Отдельная ячейка - константа 2 2 4 7" xfId="6752"/>
    <cellStyle name="Отдельная ячейка - константа 2 2 5" xfId="6753"/>
    <cellStyle name="Отдельная ячейка - константа 2 2 5 2" xfId="6754"/>
    <cellStyle name="Отдельная ячейка - константа 2 2 5 2 2" xfId="6755"/>
    <cellStyle name="Отдельная ячейка - константа 2 2 5 2 3" xfId="6756"/>
    <cellStyle name="Отдельная ячейка - константа 2 2 5 3" xfId="6757"/>
    <cellStyle name="Отдельная ячейка - константа 2 2 5 3 2" xfId="6758"/>
    <cellStyle name="Отдельная ячейка - константа 2 2 5 3 2 2" xfId="6759"/>
    <cellStyle name="Отдельная ячейка - константа 2 2 5 3 3" xfId="6760"/>
    <cellStyle name="Отдельная ячейка - константа 2 2 5 3 4" xfId="6761"/>
    <cellStyle name="Отдельная ячейка - константа 2 2 5 3 5" xfId="6762"/>
    <cellStyle name="Отдельная ячейка - константа 2 2 5 4" xfId="6763"/>
    <cellStyle name="Отдельная ячейка - константа 2 2 5 4 2" xfId="6764"/>
    <cellStyle name="Отдельная ячейка - константа 2 2 5 5" xfId="6765"/>
    <cellStyle name="Отдельная ячейка - константа 2 2 5 6" xfId="6766"/>
    <cellStyle name="Отдельная ячейка - константа 2 2 5 7" xfId="6767"/>
    <cellStyle name="Отдельная ячейка - константа 2 2 6" xfId="6768"/>
    <cellStyle name="Отдельная ячейка - константа 2 2 6 2" xfId="6769"/>
    <cellStyle name="Отдельная ячейка - константа 2 2 6 2 2" xfId="6770"/>
    <cellStyle name="Отдельная ячейка - константа 2 2 6 2 3" xfId="6771"/>
    <cellStyle name="Отдельная ячейка - константа 2 2 6 3" xfId="6772"/>
    <cellStyle name="Отдельная ячейка - константа 2 2 6 3 2" xfId="6773"/>
    <cellStyle name="Отдельная ячейка - константа 2 2 6 3 2 2" xfId="6774"/>
    <cellStyle name="Отдельная ячейка - константа 2 2 6 3 3" xfId="6775"/>
    <cellStyle name="Отдельная ячейка - константа 2 2 6 3 4" xfId="6776"/>
    <cellStyle name="Отдельная ячейка - константа 2 2 6 3 5" xfId="6777"/>
    <cellStyle name="Отдельная ячейка - константа 2 2 6 4" xfId="6778"/>
    <cellStyle name="Отдельная ячейка - константа 2 2 6 4 2" xfId="6779"/>
    <cellStyle name="Отдельная ячейка - константа 2 2 6 5" xfId="6780"/>
    <cellStyle name="Отдельная ячейка - константа 2 2 6 6" xfId="6781"/>
    <cellStyle name="Отдельная ячейка - константа 2 2 6 7" xfId="6782"/>
    <cellStyle name="Отдельная ячейка - константа 2 2 7" xfId="6783"/>
    <cellStyle name="Отдельная ячейка - константа 2 2 7 2" xfId="6784"/>
    <cellStyle name="Отдельная ячейка - константа 2 2 7 2 2" xfId="6785"/>
    <cellStyle name="Отдельная ячейка - константа 2 2 7 2 3" xfId="6786"/>
    <cellStyle name="Отдельная ячейка - константа 2 2 7 3" xfId="6787"/>
    <cellStyle name="Отдельная ячейка - константа 2 2 7 3 2" xfId="6788"/>
    <cellStyle name="Отдельная ячейка - константа 2 2 7 3 2 2" xfId="6789"/>
    <cellStyle name="Отдельная ячейка - константа 2 2 7 3 3" xfId="6790"/>
    <cellStyle name="Отдельная ячейка - константа 2 2 7 3 4" xfId="6791"/>
    <cellStyle name="Отдельная ячейка - константа 2 2 7 3 5" xfId="6792"/>
    <cellStyle name="Отдельная ячейка - константа 2 2 7 4" xfId="6793"/>
    <cellStyle name="Отдельная ячейка - константа 2 2 7 4 2" xfId="6794"/>
    <cellStyle name="Отдельная ячейка - константа 2 2 7 5" xfId="6795"/>
    <cellStyle name="Отдельная ячейка - константа 2 2 7 6" xfId="6796"/>
    <cellStyle name="Отдельная ячейка - константа 2 2 7 7" xfId="6797"/>
    <cellStyle name="Отдельная ячейка - константа 2 2 8" xfId="6798"/>
    <cellStyle name="Отдельная ячейка - константа 2 2 8 2" xfId="6799"/>
    <cellStyle name="Отдельная ячейка - константа 2 2 8 2 2" xfId="6800"/>
    <cellStyle name="Отдельная ячейка - константа 2 2 8 2 3" xfId="6801"/>
    <cellStyle name="Отдельная ячейка - константа 2 2 8 3" xfId="6802"/>
    <cellStyle name="Отдельная ячейка - константа 2 2 8 3 2" xfId="6803"/>
    <cellStyle name="Отдельная ячейка - константа 2 2 8 3 2 2" xfId="6804"/>
    <cellStyle name="Отдельная ячейка - константа 2 2 8 3 3" xfId="6805"/>
    <cellStyle name="Отдельная ячейка - константа 2 2 8 3 4" xfId="6806"/>
    <cellStyle name="Отдельная ячейка - константа 2 2 8 3 5" xfId="6807"/>
    <cellStyle name="Отдельная ячейка - константа 2 2 8 4" xfId="6808"/>
    <cellStyle name="Отдельная ячейка - константа 2 2 8 4 2" xfId="6809"/>
    <cellStyle name="Отдельная ячейка - константа 2 2 8 5" xfId="6810"/>
    <cellStyle name="Отдельная ячейка - константа 2 2 8 6" xfId="6811"/>
    <cellStyle name="Отдельная ячейка - константа 2 2 8 7" xfId="6812"/>
    <cellStyle name="Отдельная ячейка - константа 2 2 9" xfId="6813"/>
    <cellStyle name="Отдельная ячейка - константа 2 2 9 2" xfId="6814"/>
    <cellStyle name="Отдельная ячейка - константа 2 2 9 2 2" xfId="6815"/>
    <cellStyle name="Отдельная ячейка - константа 2 2 9 2 2 2" xfId="6816"/>
    <cellStyle name="Отдельная ячейка - константа 2 2 9 2 3" xfId="6817"/>
    <cellStyle name="Отдельная ячейка - константа 2 2 9 2 4" xfId="6818"/>
    <cellStyle name="Отдельная ячейка - константа 2 2 9 3" xfId="6819"/>
    <cellStyle name="Отдельная ячейка - константа 2 2 9 3 2" xfId="6820"/>
    <cellStyle name="Отдельная ячейка - константа 2 2 9 3 3" xfId="6821"/>
    <cellStyle name="Отдельная ячейка - константа 2 2 9 4" xfId="6822"/>
    <cellStyle name="Отдельная ячейка - константа 2 2 9 5" xfId="6823"/>
    <cellStyle name="Отдельная ячейка - константа 2 2 9 6" xfId="6824"/>
    <cellStyle name="Отдельная ячейка - константа 2 2_10470_35589_Расчет показателей КФМ" xfId="6825"/>
    <cellStyle name="Отдельная ячейка - константа 2 3" xfId="6826"/>
    <cellStyle name="Отдельная ячейка - константа 2 3 2" xfId="6827"/>
    <cellStyle name="Отдельная ячейка - константа 2 3 2 2" xfId="6828"/>
    <cellStyle name="Отдельная ячейка - константа 2 3 2 3" xfId="6829"/>
    <cellStyle name="Отдельная ячейка - константа 2 3 3" xfId="6830"/>
    <cellStyle name="Отдельная ячейка - константа 2 3 3 2" xfId="6831"/>
    <cellStyle name="Отдельная ячейка - константа 2 3 3 2 2" xfId="6832"/>
    <cellStyle name="Отдельная ячейка - константа 2 3 3 3" xfId="6833"/>
    <cellStyle name="Отдельная ячейка - константа 2 3 3 4" xfId="6834"/>
    <cellStyle name="Отдельная ячейка - константа 2 3 3 5" xfId="6835"/>
    <cellStyle name="Отдельная ячейка - константа 2 3 4" xfId="6836"/>
    <cellStyle name="Отдельная ячейка - константа 2 3 4 2" xfId="6837"/>
    <cellStyle name="Отдельная ячейка - константа 2 3 5" xfId="6838"/>
    <cellStyle name="Отдельная ячейка - константа 2 3 6" xfId="6839"/>
    <cellStyle name="Отдельная ячейка - константа 2 3 7" xfId="6840"/>
    <cellStyle name="Отдельная ячейка - константа 2 4" xfId="6841"/>
    <cellStyle name="Отдельная ячейка - константа 2 4 2" xfId="6842"/>
    <cellStyle name="Отдельная ячейка - константа 2 4 2 2" xfId="6843"/>
    <cellStyle name="Отдельная ячейка - константа 2 4 2 2 2" xfId="6844"/>
    <cellStyle name="Отдельная ячейка - константа 2 4 2 3" xfId="6845"/>
    <cellStyle name="Отдельная ячейка - константа 2 4 2 4" xfId="6846"/>
    <cellStyle name="Отдельная ячейка - константа 2 4 3" xfId="6847"/>
    <cellStyle name="Отдельная ячейка - константа 2 4 3 2" xfId="6848"/>
    <cellStyle name="Отдельная ячейка - константа 2 4 3 2 2" xfId="6849"/>
    <cellStyle name="Отдельная ячейка - константа 2 4 3 3" xfId="6850"/>
    <cellStyle name="Отдельная ячейка - константа 2 4 3 4" xfId="6851"/>
    <cellStyle name="Отдельная ячейка - константа 2 4 4" xfId="6852"/>
    <cellStyle name="Отдельная ячейка - константа 2 4 4 2" xfId="6853"/>
    <cellStyle name="Отдельная ячейка - константа 2 4 5" xfId="6854"/>
    <cellStyle name="Отдельная ячейка - константа 2 5" xfId="6855"/>
    <cellStyle name="Отдельная ячейка - константа 2 5 2" xfId="6856"/>
    <cellStyle name="Отдельная ячейка - константа 2 5 2 2" xfId="6857"/>
    <cellStyle name="Отдельная ячейка - константа 2 5 2 2 2" xfId="6858"/>
    <cellStyle name="Отдельная ячейка - константа 2 5 2 3" xfId="6859"/>
    <cellStyle name="Отдельная ячейка - константа 2 5 2 4" xfId="6860"/>
    <cellStyle name="Отдельная ячейка - константа 2 5 3" xfId="6861"/>
    <cellStyle name="Отдельная ячейка - константа 2 5 3 2" xfId="6862"/>
    <cellStyle name="Отдельная ячейка - константа 2 5 3 2 2" xfId="6863"/>
    <cellStyle name="Отдельная ячейка - константа 2 5 3 3" xfId="6864"/>
    <cellStyle name="Отдельная ячейка - константа 2 5 3 4" xfId="6865"/>
    <cellStyle name="Отдельная ячейка - константа 2 5 4" xfId="6866"/>
    <cellStyle name="Отдельная ячейка - константа 2 5 4 2" xfId="6867"/>
    <cellStyle name="Отдельная ячейка - константа 2 5 5" xfId="6868"/>
    <cellStyle name="Отдельная ячейка - константа 2 6" xfId="6869"/>
    <cellStyle name="Отдельная ячейка - константа 2 6 2" xfId="6870"/>
    <cellStyle name="Отдельная ячейка - константа 2 6 2 2" xfId="6871"/>
    <cellStyle name="Отдельная ячейка - константа 2 6 2 2 2" xfId="6872"/>
    <cellStyle name="Отдельная ячейка - константа 2 6 2 3" xfId="6873"/>
    <cellStyle name="Отдельная ячейка - константа 2 6 2 4" xfId="6874"/>
    <cellStyle name="Отдельная ячейка - константа 2 6 3" xfId="6875"/>
    <cellStyle name="Отдельная ячейка - константа 2 6 3 2" xfId="6876"/>
    <cellStyle name="Отдельная ячейка - константа 2 6 3 2 2" xfId="6877"/>
    <cellStyle name="Отдельная ячейка - константа 2 6 3 3" xfId="6878"/>
    <cellStyle name="Отдельная ячейка - константа 2 6 3 4" xfId="6879"/>
    <cellStyle name="Отдельная ячейка - константа 2 6 4" xfId="6880"/>
    <cellStyle name="Отдельная ячейка - константа 2 6 4 2" xfId="6881"/>
    <cellStyle name="Отдельная ячейка - константа 2 6 5" xfId="6882"/>
    <cellStyle name="Отдельная ячейка - константа 2 7" xfId="6883"/>
    <cellStyle name="Отдельная ячейка - константа 2 7 2" xfId="6884"/>
    <cellStyle name="Отдельная ячейка - константа 2 7 2 2" xfId="6885"/>
    <cellStyle name="Отдельная ячейка - константа 2 7 2 2 2" xfId="6886"/>
    <cellStyle name="Отдельная ячейка - константа 2 7 2 3" xfId="6887"/>
    <cellStyle name="Отдельная ячейка - константа 2 7 2 4" xfId="6888"/>
    <cellStyle name="Отдельная ячейка - константа 2 7 3" xfId="6889"/>
    <cellStyle name="Отдельная ячейка - константа 2 7 3 2" xfId="6890"/>
    <cellStyle name="Отдельная ячейка - константа 2 7 3 2 2" xfId="6891"/>
    <cellStyle name="Отдельная ячейка - константа 2 7 3 3" xfId="6892"/>
    <cellStyle name="Отдельная ячейка - константа 2 7 3 4" xfId="6893"/>
    <cellStyle name="Отдельная ячейка - константа 2 7 4" xfId="6894"/>
    <cellStyle name="Отдельная ячейка - константа 2 7 4 2" xfId="6895"/>
    <cellStyle name="Отдельная ячейка - константа 2 7 5" xfId="6896"/>
    <cellStyle name="Отдельная ячейка - константа 2 8" xfId="6897"/>
    <cellStyle name="Отдельная ячейка - константа 2 8 2" xfId="6898"/>
    <cellStyle name="Отдельная ячейка - константа 2 8 2 2" xfId="6899"/>
    <cellStyle name="Отдельная ячейка - константа 2 8 2 2 2" xfId="6900"/>
    <cellStyle name="Отдельная ячейка - константа 2 8 2 3" xfId="6901"/>
    <cellStyle name="Отдельная ячейка - константа 2 8 2 4" xfId="6902"/>
    <cellStyle name="Отдельная ячейка - константа 2 8 3" xfId="6903"/>
    <cellStyle name="Отдельная ячейка - константа 2 8 3 2" xfId="6904"/>
    <cellStyle name="Отдельная ячейка - константа 2 8 3 2 2" xfId="6905"/>
    <cellStyle name="Отдельная ячейка - константа 2 8 3 3" xfId="6906"/>
    <cellStyle name="Отдельная ячейка - константа 2 8 3 4" xfId="6907"/>
    <cellStyle name="Отдельная ячейка - константа 2 8 4" xfId="6908"/>
    <cellStyle name="Отдельная ячейка - константа 2 8 4 2" xfId="6909"/>
    <cellStyle name="Отдельная ячейка - константа 2 8 5" xfId="6910"/>
    <cellStyle name="Отдельная ячейка - константа 2 9" xfId="6911"/>
    <cellStyle name="Отдельная ячейка - константа 2 9 2" xfId="6912"/>
    <cellStyle name="Отдельная ячейка - константа 2 9 2 2" xfId="6913"/>
    <cellStyle name="Отдельная ячейка - константа 2 9 2 2 2" xfId="6914"/>
    <cellStyle name="Отдельная ячейка - константа 2 9 2 3" xfId="6915"/>
    <cellStyle name="Отдельная ячейка - константа 2 9 2 4" xfId="6916"/>
    <cellStyle name="Отдельная ячейка - константа 2 9 3" xfId="6917"/>
    <cellStyle name="Отдельная ячейка - константа 2 9 3 2" xfId="6918"/>
    <cellStyle name="Отдельная ячейка - константа 2 9 3 2 2" xfId="6919"/>
    <cellStyle name="Отдельная ячейка - константа 2 9 3 3" xfId="6920"/>
    <cellStyle name="Отдельная ячейка - константа 2 9 3 4" xfId="6921"/>
    <cellStyle name="Отдельная ячейка - константа 2 9 4" xfId="6922"/>
    <cellStyle name="Отдельная ячейка - константа 2 9 4 2" xfId="6923"/>
    <cellStyle name="Отдельная ячейка - константа 2 9 5" xfId="6924"/>
    <cellStyle name="Отдельная ячейка - константа 2_10470_35589_Расчет показателей КФМ" xfId="6925"/>
    <cellStyle name="Отдельная ячейка - константа 20" xfId="6926"/>
    <cellStyle name="Отдельная ячейка - константа 20 2" xfId="6927"/>
    <cellStyle name="Отдельная ячейка - константа 20 2 2" xfId="6928"/>
    <cellStyle name="Отдельная ячейка - константа 20 2 2 2" xfId="6929"/>
    <cellStyle name="Отдельная ячейка - константа 20 2 2 3" xfId="6930"/>
    <cellStyle name="Отдельная ячейка - константа 20 2 3" xfId="6931"/>
    <cellStyle name="Отдельная ячейка - константа 20 2 3 2" xfId="6932"/>
    <cellStyle name="Отдельная ячейка - константа 20 2 3 3" xfId="6933"/>
    <cellStyle name="Отдельная ячейка - константа 20 2 3 4" xfId="6934"/>
    <cellStyle name="Отдельная ячейка - константа 20 2 4" xfId="6935"/>
    <cellStyle name="Отдельная ячейка - константа 20 2 4 2" xfId="6936"/>
    <cellStyle name="Отдельная ячейка - константа 20 2 5" xfId="6937"/>
    <cellStyle name="Отдельная ячейка - константа 20 3" xfId="6938"/>
    <cellStyle name="Отдельная ячейка - константа 20 3 2" xfId="6939"/>
    <cellStyle name="Отдельная ячейка - константа 20 3 2 2" xfId="6940"/>
    <cellStyle name="Отдельная ячейка - константа 20 3 3" xfId="6941"/>
    <cellStyle name="Отдельная ячейка - константа 20 3 3 2" xfId="6942"/>
    <cellStyle name="Отдельная ячейка - константа 20 3 4" xfId="6943"/>
    <cellStyle name="Отдельная ячейка - константа 20 3 5" xfId="6944"/>
    <cellStyle name="Отдельная ячейка - константа 20 4" xfId="6945"/>
    <cellStyle name="Отдельная ячейка - константа 20 4 2" xfId="6946"/>
    <cellStyle name="Отдельная ячейка - константа 20 5" xfId="6947"/>
    <cellStyle name="Отдельная ячейка - константа 20 5 2" xfId="6948"/>
    <cellStyle name="Отдельная ячейка - константа 20 6" xfId="6949"/>
    <cellStyle name="Отдельная ячейка - константа 20 7" xfId="6950"/>
    <cellStyle name="Отдельная ячейка - константа 21" xfId="6951"/>
    <cellStyle name="Отдельная ячейка - константа 21 2" xfId="6952"/>
    <cellStyle name="Отдельная ячейка - константа 21 2 2" xfId="6953"/>
    <cellStyle name="Отдельная ячейка - константа 21 2 2 2" xfId="6954"/>
    <cellStyle name="Отдельная ячейка - константа 21 2 2 3" xfId="6955"/>
    <cellStyle name="Отдельная ячейка - константа 21 2 3" xfId="6956"/>
    <cellStyle name="Отдельная ячейка - константа 21 2 3 2" xfId="6957"/>
    <cellStyle name="Отдельная ячейка - константа 21 2 3 3" xfId="6958"/>
    <cellStyle name="Отдельная ячейка - константа 21 2 3 4" xfId="6959"/>
    <cellStyle name="Отдельная ячейка - константа 21 2 4" xfId="6960"/>
    <cellStyle name="Отдельная ячейка - константа 21 2 4 2" xfId="6961"/>
    <cellStyle name="Отдельная ячейка - константа 21 2 5" xfId="6962"/>
    <cellStyle name="Отдельная ячейка - константа 21 3" xfId="6963"/>
    <cellStyle name="Отдельная ячейка - константа 21 3 2" xfId="6964"/>
    <cellStyle name="Отдельная ячейка - константа 21 3 2 2" xfId="6965"/>
    <cellStyle name="Отдельная ячейка - константа 21 3 3" xfId="6966"/>
    <cellStyle name="Отдельная ячейка - константа 21 3 3 2" xfId="6967"/>
    <cellStyle name="Отдельная ячейка - константа 21 3 4" xfId="6968"/>
    <cellStyle name="Отдельная ячейка - константа 21 3 5" xfId="6969"/>
    <cellStyle name="Отдельная ячейка - константа 21 4" xfId="6970"/>
    <cellStyle name="Отдельная ячейка - константа 21 4 2" xfId="6971"/>
    <cellStyle name="Отдельная ячейка - константа 21 5" xfId="6972"/>
    <cellStyle name="Отдельная ячейка - константа 21 5 2" xfId="6973"/>
    <cellStyle name="Отдельная ячейка - константа 21 6" xfId="6974"/>
    <cellStyle name="Отдельная ячейка - константа 21 7" xfId="6975"/>
    <cellStyle name="Отдельная ячейка - константа 22" xfId="6976"/>
    <cellStyle name="Отдельная ячейка - константа 22 2" xfId="6977"/>
    <cellStyle name="Отдельная ячейка - константа 22 2 2" xfId="6978"/>
    <cellStyle name="Отдельная ячейка - константа 22 3" xfId="6979"/>
    <cellStyle name="Отдельная ячейка - константа 22 4" xfId="6980"/>
    <cellStyle name="Отдельная ячейка - константа 23" xfId="6981"/>
    <cellStyle name="Отдельная ячейка - константа 23 2" xfId="6982"/>
    <cellStyle name="Отдельная ячейка - константа 23 2 2" xfId="6983"/>
    <cellStyle name="Отдельная ячейка - константа 23 3" xfId="6984"/>
    <cellStyle name="Отдельная ячейка - константа 23 4" xfId="6985"/>
    <cellStyle name="Отдельная ячейка - константа 24" xfId="6986"/>
    <cellStyle name="Отдельная ячейка - константа 24 2" xfId="6987"/>
    <cellStyle name="Отдельная ячейка - константа 24 2 2" xfId="6988"/>
    <cellStyle name="Отдельная ячейка - константа 24 3" xfId="6989"/>
    <cellStyle name="Отдельная ячейка - константа 24 4" xfId="6990"/>
    <cellStyle name="Отдельная ячейка - константа 25" xfId="6991"/>
    <cellStyle name="Отдельная ячейка - константа 25 2" xfId="6992"/>
    <cellStyle name="Отдельная ячейка - константа 25 2 2" xfId="6993"/>
    <cellStyle name="Отдельная ячейка - константа 25 3" xfId="6994"/>
    <cellStyle name="Отдельная ячейка - константа 25 4" xfId="6995"/>
    <cellStyle name="Отдельная ячейка - константа 26" xfId="6996"/>
    <cellStyle name="Отдельная ячейка - константа 26 2" xfId="6997"/>
    <cellStyle name="Отдельная ячейка - константа 26 2 2" xfId="6998"/>
    <cellStyle name="Отдельная ячейка - константа 26 3" xfId="6999"/>
    <cellStyle name="Отдельная ячейка - константа 26 4" xfId="7000"/>
    <cellStyle name="Отдельная ячейка - константа 27" xfId="7001"/>
    <cellStyle name="Отдельная ячейка - константа 27 2" xfId="7002"/>
    <cellStyle name="Отдельная ячейка - константа 27 2 2" xfId="7003"/>
    <cellStyle name="Отдельная ячейка - константа 27 3" xfId="7004"/>
    <cellStyle name="Отдельная ячейка - константа 27 4" xfId="7005"/>
    <cellStyle name="Отдельная ячейка - константа 28" xfId="7006"/>
    <cellStyle name="Отдельная ячейка - константа 28 2" xfId="7007"/>
    <cellStyle name="Отдельная ячейка - константа 28 2 2" xfId="7008"/>
    <cellStyle name="Отдельная ячейка - константа 28 3" xfId="7009"/>
    <cellStyle name="Отдельная ячейка - константа 28 4" xfId="7010"/>
    <cellStyle name="Отдельная ячейка - константа 29" xfId="7011"/>
    <cellStyle name="Отдельная ячейка - константа 29 2" xfId="7012"/>
    <cellStyle name="Отдельная ячейка - константа 29 2 2" xfId="7013"/>
    <cellStyle name="Отдельная ячейка - константа 29 3" xfId="7014"/>
    <cellStyle name="Отдельная ячейка - константа 29 4" xfId="7015"/>
    <cellStyle name="Отдельная ячейка - константа 3" xfId="7016"/>
    <cellStyle name="Отдельная ячейка - константа 3 2" xfId="7017"/>
    <cellStyle name="Отдельная ячейка - константа 3 2 2" xfId="7018"/>
    <cellStyle name="Отдельная ячейка - константа 3 2 2 2" xfId="7019"/>
    <cellStyle name="Отдельная ячейка - константа 3 2 2 3" xfId="7020"/>
    <cellStyle name="Отдельная ячейка - константа 3 2 3" xfId="7021"/>
    <cellStyle name="Отдельная ячейка - константа 3 2 3 2" xfId="7022"/>
    <cellStyle name="Отдельная ячейка - константа 3 2 3 2 2" xfId="7023"/>
    <cellStyle name="Отдельная ячейка - константа 3 2 3 3" xfId="7024"/>
    <cellStyle name="Отдельная ячейка - константа 3 2 3 4" xfId="7025"/>
    <cellStyle name="Отдельная ячейка - константа 3 2 3 5" xfId="7026"/>
    <cellStyle name="Отдельная ячейка - константа 3 2 4" xfId="7027"/>
    <cellStyle name="Отдельная ячейка - константа 3 2 4 2" xfId="7028"/>
    <cellStyle name="Отдельная ячейка - константа 3 2 5" xfId="7029"/>
    <cellStyle name="Отдельная ячейка - константа 3 2 6" xfId="7030"/>
    <cellStyle name="Отдельная ячейка - константа 3 2 7" xfId="7031"/>
    <cellStyle name="Отдельная ячейка - константа 3 3" xfId="7032"/>
    <cellStyle name="Отдельная ячейка - константа 3 3 2" xfId="7033"/>
    <cellStyle name="Отдельная ячейка - константа 3 3 2 2" xfId="7034"/>
    <cellStyle name="Отдельная ячейка - константа 3 3 3" xfId="7035"/>
    <cellStyle name="Отдельная ячейка - константа 3 3 3 2" xfId="7036"/>
    <cellStyle name="Отдельная ячейка - константа 3 3 4" xfId="7037"/>
    <cellStyle name="Отдельная ячейка - константа 3 3 5" xfId="7038"/>
    <cellStyle name="Отдельная ячейка - константа 3 4" xfId="7039"/>
    <cellStyle name="Отдельная ячейка - константа 3 4 2" xfId="7040"/>
    <cellStyle name="Отдельная ячейка - константа 3 4 3" xfId="7041"/>
    <cellStyle name="Отдельная ячейка - константа 3 4 4" xfId="7042"/>
    <cellStyle name="Отдельная ячейка - константа 3 4 5" xfId="7043"/>
    <cellStyle name="Отдельная ячейка - константа 3 5" xfId="7044"/>
    <cellStyle name="Отдельная ячейка - константа 3 5 2" xfId="7045"/>
    <cellStyle name="Отдельная ячейка - константа 3 6" xfId="7046"/>
    <cellStyle name="Отдельная ячейка - константа 3 7" xfId="7047"/>
    <cellStyle name="Отдельная ячейка - константа 3 8" xfId="7048"/>
    <cellStyle name="Отдельная ячейка - константа 30" xfId="7049"/>
    <cellStyle name="Отдельная ячейка - константа 30 2" xfId="7050"/>
    <cellStyle name="Отдельная ячейка - константа 30 2 2" xfId="7051"/>
    <cellStyle name="Отдельная ячейка - константа 30 3" xfId="7052"/>
    <cellStyle name="Отдельная ячейка - константа 30 4" xfId="7053"/>
    <cellStyle name="Отдельная ячейка - константа 31" xfId="7054"/>
    <cellStyle name="Отдельная ячейка - константа 31 2" xfId="7055"/>
    <cellStyle name="Отдельная ячейка - константа 31 2 2" xfId="7056"/>
    <cellStyle name="Отдельная ячейка - константа 31 3" xfId="7057"/>
    <cellStyle name="Отдельная ячейка - константа 31 4" xfId="7058"/>
    <cellStyle name="Отдельная ячейка - константа 32" xfId="7059"/>
    <cellStyle name="Отдельная ячейка - константа 32 2" xfId="7060"/>
    <cellStyle name="Отдельная ячейка - константа 32 2 2" xfId="7061"/>
    <cellStyle name="Отдельная ячейка - константа 32 3" xfId="7062"/>
    <cellStyle name="Отдельная ячейка - константа 32 4" xfId="7063"/>
    <cellStyle name="Отдельная ячейка - константа 33" xfId="7064"/>
    <cellStyle name="Отдельная ячейка - константа 33 2" xfId="7065"/>
    <cellStyle name="Отдельная ячейка - константа 33 2 2" xfId="7066"/>
    <cellStyle name="Отдельная ячейка - константа 33 3" xfId="7067"/>
    <cellStyle name="Отдельная ячейка - константа 33 4" xfId="7068"/>
    <cellStyle name="Отдельная ячейка - константа 34" xfId="7069"/>
    <cellStyle name="Отдельная ячейка - константа 34 2" xfId="7070"/>
    <cellStyle name="Отдельная ячейка - константа 34 2 2" xfId="7071"/>
    <cellStyle name="Отдельная ячейка - константа 34 3" xfId="7072"/>
    <cellStyle name="Отдельная ячейка - константа 34 4" xfId="7073"/>
    <cellStyle name="Отдельная ячейка - константа 35" xfId="7074"/>
    <cellStyle name="Отдельная ячейка - константа 35 2" xfId="7075"/>
    <cellStyle name="Отдельная ячейка - константа 35 2 2" xfId="7076"/>
    <cellStyle name="Отдельная ячейка - константа 35 3" xfId="7077"/>
    <cellStyle name="Отдельная ячейка - константа 35 4" xfId="7078"/>
    <cellStyle name="Отдельная ячейка - константа 36" xfId="7079"/>
    <cellStyle name="Отдельная ячейка - константа 36 2" xfId="7080"/>
    <cellStyle name="Отдельная ячейка - константа 36 2 2" xfId="7081"/>
    <cellStyle name="Отдельная ячейка - константа 36 3" xfId="7082"/>
    <cellStyle name="Отдельная ячейка - константа 36 4" xfId="7083"/>
    <cellStyle name="Отдельная ячейка - константа 37" xfId="7084"/>
    <cellStyle name="Отдельная ячейка - константа 37 2" xfId="7085"/>
    <cellStyle name="Отдельная ячейка - константа 37 2 2" xfId="7086"/>
    <cellStyle name="Отдельная ячейка - константа 37 3" xfId="7087"/>
    <cellStyle name="Отдельная ячейка - константа 37 4" xfId="7088"/>
    <cellStyle name="Отдельная ячейка - константа 38" xfId="7089"/>
    <cellStyle name="Отдельная ячейка - константа 38 2" xfId="7090"/>
    <cellStyle name="Отдельная ячейка - константа 38 2 2" xfId="7091"/>
    <cellStyle name="Отдельная ячейка - константа 38 3" xfId="7092"/>
    <cellStyle name="Отдельная ячейка - константа 38 4" xfId="7093"/>
    <cellStyle name="Отдельная ячейка - константа 39" xfId="7094"/>
    <cellStyle name="Отдельная ячейка - константа 39 2" xfId="7095"/>
    <cellStyle name="Отдельная ячейка - константа 39 2 2" xfId="7096"/>
    <cellStyle name="Отдельная ячейка - константа 39 3" xfId="7097"/>
    <cellStyle name="Отдельная ячейка - константа 39 4" xfId="7098"/>
    <cellStyle name="Отдельная ячейка - константа 4" xfId="7099"/>
    <cellStyle name="Отдельная ячейка - константа 4 2" xfId="7100"/>
    <cellStyle name="Отдельная ячейка - константа 4 2 2" xfId="7101"/>
    <cellStyle name="Отдельная ячейка - константа 4 2 2 2" xfId="7102"/>
    <cellStyle name="Отдельная ячейка - константа 4 2 2 3" xfId="7103"/>
    <cellStyle name="Отдельная ячейка - константа 4 2 3" xfId="7104"/>
    <cellStyle name="Отдельная ячейка - константа 4 2 3 2" xfId="7105"/>
    <cellStyle name="Отдельная ячейка - константа 4 2 3 2 2" xfId="7106"/>
    <cellStyle name="Отдельная ячейка - константа 4 2 3 3" xfId="7107"/>
    <cellStyle name="Отдельная ячейка - константа 4 2 3 4" xfId="7108"/>
    <cellStyle name="Отдельная ячейка - константа 4 2 3 5" xfId="7109"/>
    <cellStyle name="Отдельная ячейка - константа 4 2 4" xfId="7110"/>
    <cellStyle name="Отдельная ячейка - константа 4 2 4 2" xfId="7111"/>
    <cellStyle name="Отдельная ячейка - константа 4 2 5" xfId="7112"/>
    <cellStyle name="Отдельная ячейка - константа 4 2 6" xfId="7113"/>
    <cellStyle name="Отдельная ячейка - константа 4 2 7" xfId="7114"/>
    <cellStyle name="Отдельная ячейка - константа 4 3" xfId="7115"/>
    <cellStyle name="Отдельная ячейка - константа 4 3 2" xfId="7116"/>
    <cellStyle name="Отдельная ячейка - константа 4 3 2 2" xfId="7117"/>
    <cellStyle name="Отдельная ячейка - константа 4 3 3" xfId="7118"/>
    <cellStyle name="Отдельная ячейка - константа 4 3 3 2" xfId="7119"/>
    <cellStyle name="Отдельная ячейка - константа 4 3 4" xfId="7120"/>
    <cellStyle name="Отдельная ячейка - константа 4 3 5" xfId="7121"/>
    <cellStyle name="Отдельная ячейка - константа 4 4" xfId="7122"/>
    <cellStyle name="Отдельная ячейка - константа 4 4 2" xfId="7123"/>
    <cellStyle name="Отдельная ячейка - константа 4 4 3" xfId="7124"/>
    <cellStyle name="Отдельная ячейка - константа 4 4 4" xfId="7125"/>
    <cellStyle name="Отдельная ячейка - константа 4 4 5" xfId="7126"/>
    <cellStyle name="Отдельная ячейка - константа 4 5" xfId="7127"/>
    <cellStyle name="Отдельная ячейка - константа 4 5 2" xfId="7128"/>
    <cellStyle name="Отдельная ячейка - константа 4 6" xfId="7129"/>
    <cellStyle name="Отдельная ячейка - константа 4 7" xfId="7130"/>
    <cellStyle name="Отдельная ячейка - константа 4 8" xfId="7131"/>
    <cellStyle name="Отдельная ячейка - константа 40" xfId="7132"/>
    <cellStyle name="Отдельная ячейка - константа 40 2" xfId="7133"/>
    <cellStyle name="Отдельная ячейка - константа 40 2 2" xfId="7134"/>
    <cellStyle name="Отдельная ячейка - константа 40 3" xfId="7135"/>
    <cellStyle name="Отдельная ячейка - константа 40 4" xfId="7136"/>
    <cellStyle name="Отдельная ячейка - константа 41" xfId="7137"/>
    <cellStyle name="Отдельная ячейка - константа 41 2" xfId="7138"/>
    <cellStyle name="Отдельная ячейка - константа 41 2 2" xfId="7139"/>
    <cellStyle name="Отдельная ячейка - константа 41 3" xfId="7140"/>
    <cellStyle name="Отдельная ячейка - константа 41 4" xfId="7141"/>
    <cellStyle name="Отдельная ячейка - константа 42" xfId="7142"/>
    <cellStyle name="Отдельная ячейка - константа 42 2" xfId="7143"/>
    <cellStyle name="Отдельная ячейка - константа 42 2 2" xfId="7144"/>
    <cellStyle name="Отдельная ячейка - константа 42 3" xfId="7145"/>
    <cellStyle name="Отдельная ячейка - константа 42 4" xfId="7146"/>
    <cellStyle name="Отдельная ячейка - константа 43" xfId="7147"/>
    <cellStyle name="Отдельная ячейка - константа 43 2" xfId="7148"/>
    <cellStyle name="Отдельная ячейка - константа 43 2 2" xfId="7149"/>
    <cellStyle name="Отдельная ячейка - константа 43 3" xfId="7150"/>
    <cellStyle name="Отдельная ячейка - константа 43 4" xfId="7151"/>
    <cellStyle name="Отдельная ячейка - константа 44" xfId="7152"/>
    <cellStyle name="Отдельная ячейка - константа 44 2" xfId="7153"/>
    <cellStyle name="Отдельная ячейка - константа 44 2 2" xfId="7154"/>
    <cellStyle name="Отдельная ячейка - константа 44 3" xfId="7155"/>
    <cellStyle name="Отдельная ячейка - константа 44 4" xfId="7156"/>
    <cellStyle name="Отдельная ячейка - константа 45" xfId="7157"/>
    <cellStyle name="Отдельная ячейка - константа 45 2" xfId="7158"/>
    <cellStyle name="Отдельная ячейка - константа 45 2 2" xfId="7159"/>
    <cellStyle name="Отдельная ячейка - константа 45 3" xfId="7160"/>
    <cellStyle name="Отдельная ячейка - константа 45 4" xfId="7161"/>
    <cellStyle name="Отдельная ячейка - константа 46" xfId="7162"/>
    <cellStyle name="Отдельная ячейка - константа 46 2" xfId="7163"/>
    <cellStyle name="Отдельная ячейка - константа 46 2 2" xfId="7164"/>
    <cellStyle name="Отдельная ячейка - константа 46 3" xfId="7165"/>
    <cellStyle name="Отдельная ячейка - константа 46 4" xfId="7166"/>
    <cellStyle name="Отдельная ячейка - константа 47" xfId="7167"/>
    <cellStyle name="Отдельная ячейка - константа 47 2" xfId="7168"/>
    <cellStyle name="Отдельная ячейка - константа 47 2 2" xfId="7169"/>
    <cellStyle name="Отдельная ячейка - константа 47 3" xfId="7170"/>
    <cellStyle name="Отдельная ячейка - константа 47 4" xfId="7171"/>
    <cellStyle name="Отдельная ячейка - константа 48" xfId="7172"/>
    <cellStyle name="Отдельная ячейка - константа 48 2" xfId="7173"/>
    <cellStyle name="Отдельная ячейка - константа 48 2 2" xfId="7174"/>
    <cellStyle name="Отдельная ячейка - константа 48 3" xfId="7175"/>
    <cellStyle name="Отдельная ячейка - константа 48 4" xfId="7176"/>
    <cellStyle name="Отдельная ячейка - константа 49" xfId="7177"/>
    <cellStyle name="Отдельная ячейка - константа 49 2" xfId="7178"/>
    <cellStyle name="Отдельная ячейка - константа 49 2 2" xfId="7179"/>
    <cellStyle name="Отдельная ячейка - константа 49 3" xfId="7180"/>
    <cellStyle name="Отдельная ячейка - константа 49 4" xfId="7181"/>
    <cellStyle name="Отдельная ячейка - константа 5" xfId="7182"/>
    <cellStyle name="Отдельная ячейка - константа 5 2" xfId="7183"/>
    <cellStyle name="Отдельная ячейка - константа 5 2 2" xfId="7184"/>
    <cellStyle name="Отдельная ячейка - константа 5 2 2 2" xfId="7185"/>
    <cellStyle name="Отдельная ячейка - константа 5 2 2 3" xfId="7186"/>
    <cellStyle name="Отдельная ячейка - константа 5 2 3" xfId="7187"/>
    <cellStyle name="Отдельная ячейка - константа 5 2 3 2" xfId="7188"/>
    <cellStyle name="Отдельная ячейка - константа 5 2 3 2 2" xfId="7189"/>
    <cellStyle name="Отдельная ячейка - константа 5 2 3 3" xfId="7190"/>
    <cellStyle name="Отдельная ячейка - константа 5 2 3 4" xfId="7191"/>
    <cellStyle name="Отдельная ячейка - константа 5 2 3 5" xfId="7192"/>
    <cellStyle name="Отдельная ячейка - константа 5 2 4" xfId="7193"/>
    <cellStyle name="Отдельная ячейка - константа 5 2 4 2" xfId="7194"/>
    <cellStyle name="Отдельная ячейка - константа 5 2 5" xfId="7195"/>
    <cellStyle name="Отдельная ячейка - константа 5 2 6" xfId="7196"/>
    <cellStyle name="Отдельная ячейка - константа 5 2 7" xfId="7197"/>
    <cellStyle name="Отдельная ячейка - константа 5 3" xfId="7198"/>
    <cellStyle name="Отдельная ячейка - константа 5 3 2" xfId="7199"/>
    <cellStyle name="Отдельная ячейка - константа 5 3 2 2" xfId="7200"/>
    <cellStyle name="Отдельная ячейка - константа 5 3 3" xfId="7201"/>
    <cellStyle name="Отдельная ячейка - константа 5 3 3 2" xfId="7202"/>
    <cellStyle name="Отдельная ячейка - константа 5 3 4" xfId="7203"/>
    <cellStyle name="Отдельная ячейка - константа 5 3 5" xfId="7204"/>
    <cellStyle name="Отдельная ячейка - константа 5 4" xfId="7205"/>
    <cellStyle name="Отдельная ячейка - константа 5 4 2" xfId="7206"/>
    <cellStyle name="Отдельная ячейка - константа 5 4 3" xfId="7207"/>
    <cellStyle name="Отдельная ячейка - константа 5 4 4" xfId="7208"/>
    <cellStyle name="Отдельная ячейка - константа 5 4 5" xfId="7209"/>
    <cellStyle name="Отдельная ячейка - константа 5 5" xfId="7210"/>
    <cellStyle name="Отдельная ячейка - константа 5 5 2" xfId="7211"/>
    <cellStyle name="Отдельная ячейка - константа 5 6" xfId="7212"/>
    <cellStyle name="Отдельная ячейка - константа 5 7" xfId="7213"/>
    <cellStyle name="Отдельная ячейка - константа 5 8" xfId="7214"/>
    <cellStyle name="Отдельная ячейка - константа 50" xfId="7215"/>
    <cellStyle name="Отдельная ячейка - константа 50 2" xfId="7216"/>
    <cellStyle name="Отдельная ячейка - константа 50 2 2" xfId="7217"/>
    <cellStyle name="Отдельная ячейка - константа 50 3" xfId="7218"/>
    <cellStyle name="Отдельная ячейка - константа 50 4" xfId="7219"/>
    <cellStyle name="Отдельная ячейка - константа 51" xfId="7220"/>
    <cellStyle name="Отдельная ячейка - константа 51 2" xfId="7221"/>
    <cellStyle name="Отдельная ячейка - константа 51 2 2" xfId="7222"/>
    <cellStyle name="Отдельная ячейка - константа 51 3" xfId="7223"/>
    <cellStyle name="Отдельная ячейка - константа 51 4" xfId="7224"/>
    <cellStyle name="Отдельная ячейка - константа 52" xfId="7225"/>
    <cellStyle name="Отдельная ячейка - константа 52 2" xfId="7226"/>
    <cellStyle name="Отдельная ячейка - константа 52 2 2" xfId="7227"/>
    <cellStyle name="Отдельная ячейка - константа 52 3" xfId="7228"/>
    <cellStyle name="Отдельная ячейка - константа 52 4" xfId="7229"/>
    <cellStyle name="Отдельная ячейка - константа 53" xfId="7230"/>
    <cellStyle name="Отдельная ячейка - константа 53 2" xfId="7231"/>
    <cellStyle name="Отдельная ячейка - константа 53 2 2" xfId="7232"/>
    <cellStyle name="Отдельная ячейка - константа 53 3" xfId="7233"/>
    <cellStyle name="Отдельная ячейка - константа 53 4" xfId="7234"/>
    <cellStyle name="Отдельная ячейка - константа 54" xfId="7235"/>
    <cellStyle name="Отдельная ячейка - константа 54 2" xfId="7236"/>
    <cellStyle name="Отдельная ячейка - константа 54 2 2" xfId="7237"/>
    <cellStyle name="Отдельная ячейка - константа 54 3" xfId="7238"/>
    <cellStyle name="Отдельная ячейка - константа 54 4" xfId="7239"/>
    <cellStyle name="Отдельная ячейка - константа 55" xfId="7240"/>
    <cellStyle name="Отдельная ячейка - константа 55 2" xfId="7241"/>
    <cellStyle name="Отдельная ячейка - константа 55 2 2" xfId="7242"/>
    <cellStyle name="Отдельная ячейка - константа 55 3" xfId="7243"/>
    <cellStyle name="Отдельная ячейка - константа 55 4" xfId="7244"/>
    <cellStyle name="Отдельная ячейка - константа 56" xfId="7245"/>
    <cellStyle name="Отдельная ячейка - константа 56 2" xfId="7246"/>
    <cellStyle name="Отдельная ячейка - константа 56 2 2" xfId="7247"/>
    <cellStyle name="Отдельная ячейка - константа 56 3" xfId="7248"/>
    <cellStyle name="Отдельная ячейка - константа 56 4" xfId="7249"/>
    <cellStyle name="Отдельная ячейка - константа 57" xfId="7250"/>
    <cellStyle name="Отдельная ячейка - константа 57 2" xfId="7251"/>
    <cellStyle name="Отдельная ячейка - константа 57 2 2" xfId="7252"/>
    <cellStyle name="Отдельная ячейка - константа 57 3" xfId="7253"/>
    <cellStyle name="Отдельная ячейка - константа 57 4" xfId="7254"/>
    <cellStyle name="Отдельная ячейка - константа 58" xfId="7255"/>
    <cellStyle name="Отдельная ячейка - константа 58 2" xfId="7256"/>
    <cellStyle name="Отдельная ячейка - константа 58 2 2" xfId="7257"/>
    <cellStyle name="Отдельная ячейка - константа 58 3" xfId="7258"/>
    <cellStyle name="Отдельная ячейка - константа 58 4" xfId="7259"/>
    <cellStyle name="Отдельная ячейка - константа 59" xfId="7260"/>
    <cellStyle name="Отдельная ячейка - константа 59 2" xfId="7261"/>
    <cellStyle name="Отдельная ячейка - константа 59 2 2" xfId="7262"/>
    <cellStyle name="Отдельная ячейка - константа 59 3" xfId="7263"/>
    <cellStyle name="Отдельная ячейка - константа 59 4" xfId="7264"/>
    <cellStyle name="Отдельная ячейка - константа 6" xfId="7265"/>
    <cellStyle name="Отдельная ячейка - константа 6 2" xfId="7266"/>
    <cellStyle name="Отдельная ячейка - константа 6 2 2" xfId="7267"/>
    <cellStyle name="Отдельная ячейка - константа 6 2 2 2" xfId="7268"/>
    <cellStyle name="Отдельная ячейка - константа 6 2 2 3" xfId="7269"/>
    <cellStyle name="Отдельная ячейка - константа 6 2 3" xfId="7270"/>
    <cellStyle name="Отдельная ячейка - константа 6 2 3 2" xfId="7271"/>
    <cellStyle name="Отдельная ячейка - константа 6 2 3 2 2" xfId="7272"/>
    <cellStyle name="Отдельная ячейка - константа 6 2 3 3" xfId="7273"/>
    <cellStyle name="Отдельная ячейка - константа 6 2 3 4" xfId="7274"/>
    <cellStyle name="Отдельная ячейка - константа 6 2 3 5" xfId="7275"/>
    <cellStyle name="Отдельная ячейка - константа 6 2 4" xfId="7276"/>
    <cellStyle name="Отдельная ячейка - константа 6 2 4 2" xfId="7277"/>
    <cellStyle name="Отдельная ячейка - константа 6 2 5" xfId="7278"/>
    <cellStyle name="Отдельная ячейка - константа 6 2 6" xfId="7279"/>
    <cellStyle name="Отдельная ячейка - константа 6 2 7" xfId="7280"/>
    <cellStyle name="Отдельная ячейка - константа 6 3" xfId="7281"/>
    <cellStyle name="Отдельная ячейка - константа 6 3 2" xfId="7282"/>
    <cellStyle name="Отдельная ячейка - константа 6 3 2 2" xfId="7283"/>
    <cellStyle name="Отдельная ячейка - константа 6 3 3" xfId="7284"/>
    <cellStyle name="Отдельная ячейка - константа 6 3 3 2" xfId="7285"/>
    <cellStyle name="Отдельная ячейка - константа 6 3 4" xfId="7286"/>
    <cellStyle name="Отдельная ячейка - константа 6 3 5" xfId="7287"/>
    <cellStyle name="Отдельная ячейка - константа 6 4" xfId="7288"/>
    <cellStyle name="Отдельная ячейка - константа 6 4 2" xfId="7289"/>
    <cellStyle name="Отдельная ячейка - константа 6 4 3" xfId="7290"/>
    <cellStyle name="Отдельная ячейка - константа 6 4 4" xfId="7291"/>
    <cellStyle name="Отдельная ячейка - константа 6 4 5" xfId="7292"/>
    <cellStyle name="Отдельная ячейка - константа 6 5" xfId="7293"/>
    <cellStyle name="Отдельная ячейка - константа 6 5 2" xfId="7294"/>
    <cellStyle name="Отдельная ячейка - константа 6 6" xfId="7295"/>
    <cellStyle name="Отдельная ячейка - константа 6 7" xfId="7296"/>
    <cellStyle name="Отдельная ячейка - константа 6 8" xfId="7297"/>
    <cellStyle name="Отдельная ячейка - константа 60" xfId="7298"/>
    <cellStyle name="Отдельная ячейка - константа 60 2" xfId="7299"/>
    <cellStyle name="Отдельная ячейка - константа 60 2 2" xfId="7300"/>
    <cellStyle name="Отдельная ячейка - константа 60 3" xfId="7301"/>
    <cellStyle name="Отдельная ячейка - константа 61" xfId="7302"/>
    <cellStyle name="Отдельная ячейка - константа 61 2" xfId="7303"/>
    <cellStyle name="Отдельная ячейка - константа 61 2 2" xfId="7304"/>
    <cellStyle name="Отдельная ячейка - константа 61 3" xfId="7305"/>
    <cellStyle name="Отдельная ячейка - константа 62" xfId="7306"/>
    <cellStyle name="Отдельная ячейка - константа 62 2" xfId="7307"/>
    <cellStyle name="Отдельная ячейка - константа 62 2 2" xfId="7308"/>
    <cellStyle name="Отдельная ячейка - константа 62 3" xfId="7309"/>
    <cellStyle name="Отдельная ячейка - константа 63" xfId="7310"/>
    <cellStyle name="Отдельная ячейка - константа 63 2" xfId="7311"/>
    <cellStyle name="Отдельная ячейка - константа 63 2 2" xfId="7312"/>
    <cellStyle name="Отдельная ячейка - константа 63 3" xfId="7313"/>
    <cellStyle name="Отдельная ячейка - константа 64" xfId="7314"/>
    <cellStyle name="Отдельная ячейка - константа 64 2" xfId="7315"/>
    <cellStyle name="Отдельная ячейка - константа 64 2 2" xfId="7316"/>
    <cellStyle name="Отдельная ячейка - константа 64 3" xfId="7317"/>
    <cellStyle name="Отдельная ячейка - константа 65" xfId="7318"/>
    <cellStyle name="Отдельная ячейка - константа 65 2" xfId="7319"/>
    <cellStyle name="Отдельная ячейка - константа 65 2 2" xfId="7320"/>
    <cellStyle name="Отдельная ячейка - константа 65 3" xfId="7321"/>
    <cellStyle name="Отдельная ячейка - константа 66" xfId="7322"/>
    <cellStyle name="Отдельная ячейка - константа 66 2" xfId="7323"/>
    <cellStyle name="Отдельная ячейка - константа 66 2 2" xfId="7324"/>
    <cellStyle name="Отдельная ячейка - константа 66 3" xfId="7325"/>
    <cellStyle name="Отдельная ячейка - константа 67" xfId="7326"/>
    <cellStyle name="Отдельная ячейка - константа 67 2" xfId="7327"/>
    <cellStyle name="Отдельная ячейка - константа 67 2 2" xfId="7328"/>
    <cellStyle name="Отдельная ячейка - константа 67 3" xfId="7329"/>
    <cellStyle name="Отдельная ячейка - константа 68" xfId="7330"/>
    <cellStyle name="Отдельная ячейка - константа 68 2" xfId="7331"/>
    <cellStyle name="Отдельная ячейка - константа 68 2 2" xfId="7332"/>
    <cellStyle name="Отдельная ячейка - константа 68 3" xfId="7333"/>
    <cellStyle name="Отдельная ячейка - константа 69" xfId="7334"/>
    <cellStyle name="Отдельная ячейка - константа 69 2" xfId="7335"/>
    <cellStyle name="Отдельная ячейка - константа 69 2 2" xfId="7336"/>
    <cellStyle name="Отдельная ячейка - константа 69 3" xfId="7337"/>
    <cellStyle name="Отдельная ячейка - константа 7" xfId="7338"/>
    <cellStyle name="Отдельная ячейка - константа 7 2" xfId="7339"/>
    <cellStyle name="Отдельная ячейка - константа 7 2 2" xfId="7340"/>
    <cellStyle name="Отдельная ячейка - константа 7 2 2 2" xfId="7341"/>
    <cellStyle name="Отдельная ячейка - константа 7 2 2 3" xfId="7342"/>
    <cellStyle name="Отдельная ячейка - константа 7 2 3" xfId="7343"/>
    <cellStyle name="Отдельная ячейка - константа 7 2 3 2" xfId="7344"/>
    <cellStyle name="Отдельная ячейка - константа 7 2 3 2 2" xfId="7345"/>
    <cellStyle name="Отдельная ячейка - константа 7 2 3 3" xfId="7346"/>
    <cellStyle name="Отдельная ячейка - константа 7 2 3 4" xfId="7347"/>
    <cellStyle name="Отдельная ячейка - константа 7 2 3 5" xfId="7348"/>
    <cellStyle name="Отдельная ячейка - константа 7 2 4" xfId="7349"/>
    <cellStyle name="Отдельная ячейка - константа 7 2 4 2" xfId="7350"/>
    <cellStyle name="Отдельная ячейка - константа 7 2 5" xfId="7351"/>
    <cellStyle name="Отдельная ячейка - константа 7 2 6" xfId="7352"/>
    <cellStyle name="Отдельная ячейка - константа 7 2 7" xfId="7353"/>
    <cellStyle name="Отдельная ячейка - константа 7 3" xfId="7354"/>
    <cellStyle name="Отдельная ячейка - константа 7 3 2" xfId="7355"/>
    <cellStyle name="Отдельная ячейка - константа 7 3 2 2" xfId="7356"/>
    <cellStyle name="Отдельная ячейка - константа 7 3 3" xfId="7357"/>
    <cellStyle name="Отдельная ячейка - константа 7 3 3 2" xfId="7358"/>
    <cellStyle name="Отдельная ячейка - константа 7 3 4" xfId="7359"/>
    <cellStyle name="Отдельная ячейка - константа 7 3 5" xfId="7360"/>
    <cellStyle name="Отдельная ячейка - константа 7 4" xfId="7361"/>
    <cellStyle name="Отдельная ячейка - константа 7 4 2" xfId="7362"/>
    <cellStyle name="Отдельная ячейка - константа 7 4 3" xfId="7363"/>
    <cellStyle name="Отдельная ячейка - константа 7 4 4" xfId="7364"/>
    <cellStyle name="Отдельная ячейка - константа 7 4 5" xfId="7365"/>
    <cellStyle name="Отдельная ячейка - константа 7 5" xfId="7366"/>
    <cellStyle name="Отдельная ячейка - константа 7 5 2" xfId="7367"/>
    <cellStyle name="Отдельная ячейка - константа 7 6" xfId="7368"/>
    <cellStyle name="Отдельная ячейка - константа 7 7" xfId="7369"/>
    <cellStyle name="Отдельная ячейка - константа 7 8" xfId="7370"/>
    <cellStyle name="Отдельная ячейка - константа 70" xfId="7371"/>
    <cellStyle name="Отдельная ячейка - константа 70 2" xfId="7372"/>
    <cellStyle name="Отдельная ячейка - константа 70 2 2" xfId="7373"/>
    <cellStyle name="Отдельная ячейка - константа 70 3" xfId="7374"/>
    <cellStyle name="Отдельная ячейка - константа 71" xfId="7375"/>
    <cellStyle name="Отдельная ячейка - константа 71 2" xfId="7376"/>
    <cellStyle name="Отдельная ячейка - константа 71 2 2" xfId="7377"/>
    <cellStyle name="Отдельная ячейка - константа 71 3" xfId="7378"/>
    <cellStyle name="Отдельная ячейка - константа 72" xfId="7379"/>
    <cellStyle name="Отдельная ячейка - константа 72 2" xfId="7380"/>
    <cellStyle name="Отдельная ячейка - константа 72 2 2" xfId="7381"/>
    <cellStyle name="Отдельная ячейка - константа 72 3" xfId="7382"/>
    <cellStyle name="Отдельная ячейка - константа 73" xfId="7383"/>
    <cellStyle name="Отдельная ячейка - константа 73 2" xfId="7384"/>
    <cellStyle name="Отдельная ячейка - константа 73 2 2" xfId="7385"/>
    <cellStyle name="Отдельная ячейка - константа 73 3" xfId="7386"/>
    <cellStyle name="Отдельная ячейка - константа 74" xfId="7387"/>
    <cellStyle name="Отдельная ячейка - константа 74 2" xfId="7388"/>
    <cellStyle name="Отдельная ячейка - константа 74 2 2" xfId="7389"/>
    <cellStyle name="Отдельная ячейка - константа 74 3" xfId="7390"/>
    <cellStyle name="Отдельная ячейка - константа 75" xfId="7391"/>
    <cellStyle name="Отдельная ячейка - константа 75 2" xfId="7392"/>
    <cellStyle name="Отдельная ячейка - константа 75 2 2" xfId="7393"/>
    <cellStyle name="Отдельная ячейка - константа 75 3" xfId="7394"/>
    <cellStyle name="Отдельная ячейка - константа 76" xfId="7395"/>
    <cellStyle name="Отдельная ячейка - константа 76 2" xfId="7396"/>
    <cellStyle name="Отдельная ячейка - константа 76 2 2" xfId="7397"/>
    <cellStyle name="Отдельная ячейка - константа 76 3" xfId="7398"/>
    <cellStyle name="Отдельная ячейка - константа 77" xfId="7399"/>
    <cellStyle name="Отдельная ячейка - константа 77 2" xfId="7400"/>
    <cellStyle name="Отдельная ячейка - константа 77 2 2" xfId="7401"/>
    <cellStyle name="Отдельная ячейка - константа 77 3" xfId="7402"/>
    <cellStyle name="Отдельная ячейка - константа 78" xfId="7403"/>
    <cellStyle name="Отдельная ячейка - константа 78 2" xfId="7404"/>
    <cellStyle name="Отдельная ячейка - константа 79" xfId="7405"/>
    <cellStyle name="Отдельная ячейка - константа 79 2" xfId="7406"/>
    <cellStyle name="Отдельная ячейка - константа 8" xfId="7407"/>
    <cellStyle name="Отдельная ячейка - константа 8 2" xfId="7408"/>
    <cellStyle name="Отдельная ячейка - константа 8 2 2" xfId="7409"/>
    <cellStyle name="Отдельная ячейка - константа 8 2 2 2" xfId="7410"/>
    <cellStyle name="Отдельная ячейка - константа 8 2 2 3" xfId="7411"/>
    <cellStyle name="Отдельная ячейка - константа 8 2 3" xfId="7412"/>
    <cellStyle name="Отдельная ячейка - константа 8 2 3 2" xfId="7413"/>
    <cellStyle name="Отдельная ячейка - константа 8 2 3 2 2" xfId="7414"/>
    <cellStyle name="Отдельная ячейка - константа 8 2 3 3" xfId="7415"/>
    <cellStyle name="Отдельная ячейка - константа 8 2 3 4" xfId="7416"/>
    <cellStyle name="Отдельная ячейка - константа 8 2 3 5" xfId="7417"/>
    <cellStyle name="Отдельная ячейка - константа 8 2 4" xfId="7418"/>
    <cellStyle name="Отдельная ячейка - константа 8 2 4 2" xfId="7419"/>
    <cellStyle name="Отдельная ячейка - константа 8 2 5" xfId="7420"/>
    <cellStyle name="Отдельная ячейка - константа 8 2 6" xfId="7421"/>
    <cellStyle name="Отдельная ячейка - константа 8 2 7" xfId="7422"/>
    <cellStyle name="Отдельная ячейка - константа 8 3" xfId="7423"/>
    <cellStyle name="Отдельная ячейка - константа 8 3 2" xfId="7424"/>
    <cellStyle name="Отдельная ячейка - константа 8 3 2 2" xfId="7425"/>
    <cellStyle name="Отдельная ячейка - константа 8 3 3" xfId="7426"/>
    <cellStyle name="Отдельная ячейка - константа 8 3 3 2" xfId="7427"/>
    <cellStyle name="Отдельная ячейка - константа 8 3 4" xfId="7428"/>
    <cellStyle name="Отдельная ячейка - константа 8 3 5" xfId="7429"/>
    <cellStyle name="Отдельная ячейка - константа 8 4" xfId="7430"/>
    <cellStyle name="Отдельная ячейка - константа 8 4 2" xfId="7431"/>
    <cellStyle name="Отдельная ячейка - константа 8 4 3" xfId="7432"/>
    <cellStyle name="Отдельная ячейка - константа 8 4 4" xfId="7433"/>
    <cellStyle name="Отдельная ячейка - константа 8 4 5" xfId="7434"/>
    <cellStyle name="Отдельная ячейка - константа 8 5" xfId="7435"/>
    <cellStyle name="Отдельная ячейка - константа 8 5 2" xfId="7436"/>
    <cellStyle name="Отдельная ячейка - константа 8 6" xfId="7437"/>
    <cellStyle name="Отдельная ячейка - константа 8 7" xfId="7438"/>
    <cellStyle name="Отдельная ячейка - константа 8 8" xfId="7439"/>
    <cellStyle name="Отдельная ячейка - константа 80" xfId="7440"/>
    <cellStyle name="Отдельная ячейка - константа 80 2" xfId="7441"/>
    <cellStyle name="Отдельная ячейка - константа 81" xfId="7442"/>
    <cellStyle name="Отдельная ячейка - константа 82" xfId="7443"/>
    <cellStyle name="Отдельная ячейка - константа 83" xfId="7444"/>
    <cellStyle name="Отдельная ячейка - константа 84" xfId="7445"/>
    <cellStyle name="Отдельная ячейка - константа 85" xfId="7446"/>
    <cellStyle name="Отдельная ячейка - константа 86" xfId="7447"/>
    <cellStyle name="Отдельная ячейка - константа 87" xfId="7448"/>
    <cellStyle name="Отдельная ячейка - константа 88" xfId="7449"/>
    <cellStyle name="Отдельная ячейка - константа 89" xfId="7450"/>
    <cellStyle name="Отдельная ячейка - константа 9" xfId="7451"/>
    <cellStyle name="Отдельная ячейка - константа 9 2" xfId="7452"/>
    <cellStyle name="Отдельная ячейка - константа 9 2 2" xfId="7453"/>
    <cellStyle name="Отдельная ячейка - константа 9 2 2 2" xfId="7454"/>
    <cellStyle name="Отдельная ячейка - константа 9 2 2 3" xfId="7455"/>
    <cellStyle name="Отдельная ячейка - константа 9 2 3" xfId="7456"/>
    <cellStyle name="Отдельная ячейка - константа 9 2 3 2" xfId="7457"/>
    <cellStyle name="Отдельная ячейка - константа 9 2 3 3" xfId="7458"/>
    <cellStyle name="Отдельная ячейка - константа 9 2 3 4" xfId="7459"/>
    <cellStyle name="Отдельная ячейка - константа 9 2 4" xfId="7460"/>
    <cellStyle name="Отдельная ячейка - константа 9 2 4 2" xfId="7461"/>
    <cellStyle name="Отдельная ячейка - константа 9 2 5" xfId="7462"/>
    <cellStyle name="Отдельная ячейка - константа 9 3" xfId="7463"/>
    <cellStyle name="Отдельная ячейка - константа 9 3 2" xfId="7464"/>
    <cellStyle name="Отдельная ячейка - константа 9 3 2 2" xfId="7465"/>
    <cellStyle name="Отдельная ячейка - константа 9 3 3" xfId="7466"/>
    <cellStyle name="Отдельная ячейка - константа 9 3 3 2" xfId="7467"/>
    <cellStyle name="Отдельная ячейка - константа 9 3 4" xfId="7468"/>
    <cellStyle name="Отдельная ячейка - константа 9 3 5" xfId="7469"/>
    <cellStyle name="Отдельная ячейка - константа 9 4" xfId="7470"/>
    <cellStyle name="Отдельная ячейка - константа 9 4 2" xfId="7471"/>
    <cellStyle name="Отдельная ячейка - константа 9 5" xfId="7472"/>
    <cellStyle name="Отдельная ячейка - константа 9 5 2" xfId="7473"/>
    <cellStyle name="Отдельная ячейка - константа 9 6" xfId="7474"/>
    <cellStyle name="Отдельная ячейка - константа 9 7" xfId="7475"/>
    <cellStyle name="Отдельная ячейка - константа 90" xfId="7476"/>
    <cellStyle name="Отдельная ячейка - константа 91" xfId="7477"/>
    <cellStyle name="Отдельная ячейка - константа 92" xfId="7478"/>
    <cellStyle name="Отдельная ячейка - константа 93" xfId="7479"/>
    <cellStyle name="Отдельная ячейка - константа 94" xfId="7480"/>
    <cellStyle name="Отдельная ячейка - константа 95" xfId="7481"/>
    <cellStyle name="Отдельная ячейка - константа 96" xfId="7482"/>
    <cellStyle name="Отдельная ячейка - константа 97" xfId="7483"/>
    <cellStyle name="Отдельная ячейка - константа 98" xfId="7484"/>
    <cellStyle name="Отдельная ячейка - константа 99" xfId="7485"/>
    <cellStyle name="Отдельная ячейка [печать]" xfId="19"/>
    <cellStyle name="Отдельная ячейка [печать] 10" xfId="7486"/>
    <cellStyle name="Отдельная ячейка [печать] 10 2" xfId="7487"/>
    <cellStyle name="Отдельная ячейка [печать] 10 2 2" xfId="7488"/>
    <cellStyle name="Отдельная ячейка [печать] 10 2 2 2" xfId="7489"/>
    <cellStyle name="Отдельная ячейка [печать] 10 2 2 3" xfId="7490"/>
    <cellStyle name="Отдельная ячейка [печать] 10 2 3" xfId="7491"/>
    <cellStyle name="Отдельная ячейка [печать] 10 2 3 2" xfId="7492"/>
    <cellStyle name="Отдельная ячейка [печать] 10 2 3 3" xfId="7493"/>
    <cellStyle name="Отдельная ячейка [печать] 10 2 3 4" xfId="7494"/>
    <cellStyle name="Отдельная ячейка [печать] 10 2 4" xfId="7495"/>
    <cellStyle name="Отдельная ячейка [печать] 10 2 4 2" xfId="7496"/>
    <cellStyle name="Отдельная ячейка [печать] 10 2 5" xfId="7497"/>
    <cellStyle name="Отдельная ячейка [печать] 10 3" xfId="7498"/>
    <cellStyle name="Отдельная ячейка [печать] 10 3 2" xfId="7499"/>
    <cellStyle name="Отдельная ячейка [печать] 10 3 2 2" xfId="7500"/>
    <cellStyle name="Отдельная ячейка [печать] 10 3 3" xfId="7501"/>
    <cellStyle name="Отдельная ячейка [печать] 10 3 3 2" xfId="7502"/>
    <cellStyle name="Отдельная ячейка [печать] 10 3 4" xfId="7503"/>
    <cellStyle name="Отдельная ячейка [печать] 10 3 5" xfId="7504"/>
    <cellStyle name="Отдельная ячейка [печать] 10 4" xfId="7505"/>
    <cellStyle name="Отдельная ячейка [печать] 10 4 2" xfId="7506"/>
    <cellStyle name="Отдельная ячейка [печать] 10 5" xfId="7507"/>
    <cellStyle name="Отдельная ячейка [печать] 10 5 2" xfId="7508"/>
    <cellStyle name="Отдельная ячейка [печать] 10 6" xfId="7509"/>
    <cellStyle name="Отдельная ячейка [печать] 10 7" xfId="7510"/>
    <cellStyle name="Отдельная ячейка [печать] 11" xfId="7511"/>
    <cellStyle name="Отдельная ячейка [печать] 11 2" xfId="7512"/>
    <cellStyle name="Отдельная ячейка [печать] 11 2 2" xfId="7513"/>
    <cellStyle name="Отдельная ячейка [печать] 11 2 2 2" xfId="7514"/>
    <cellStyle name="Отдельная ячейка [печать] 11 2 2 3" xfId="7515"/>
    <cellStyle name="Отдельная ячейка [печать] 11 2 3" xfId="7516"/>
    <cellStyle name="Отдельная ячейка [печать] 11 2 3 2" xfId="7517"/>
    <cellStyle name="Отдельная ячейка [печать] 11 2 3 3" xfId="7518"/>
    <cellStyle name="Отдельная ячейка [печать] 11 2 3 4" xfId="7519"/>
    <cellStyle name="Отдельная ячейка [печать] 11 2 4" xfId="7520"/>
    <cellStyle name="Отдельная ячейка [печать] 11 2 4 2" xfId="7521"/>
    <cellStyle name="Отдельная ячейка [печать] 11 2 5" xfId="7522"/>
    <cellStyle name="Отдельная ячейка [печать] 11 3" xfId="7523"/>
    <cellStyle name="Отдельная ячейка [печать] 11 3 2" xfId="7524"/>
    <cellStyle name="Отдельная ячейка [печать] 11 3 2 2" xfId="7525"/>
    <cellStyle name="Отдельная ячейка [печать] 11 3 3" xfId="7526"/>
    <cellStyle name="Отдельная ячейка [печать] 11 3 3 2" xfId="7527"/>
    <cellStyle name="Отдельная ячейка [печать] 11 3 4" xfId="7528"/>
    <cellStyle name="Отдельная ячейка [печать] 11 3 5" xfId="7529"/>
    <cellStyle name="Отдельная ячейка [печать] 11 4" xfId="7530"/>
    <cellStyle name="Отдельная ячейка [печать] 11 4 2" xfId="7531"/>
    <cellStyle name="Отдельная ячейка [печать] 11 5" xfId="7532"/>
    <cellStyle name="Отдельная ячейка [печать] 11 5 2" xfId="7533"/>
    <cellStyle name="Отдельная ячейка [печать] 11 6" xfId="7534"/>
    <cellStyle name="Отдельная ячейка [печать] 11 7" xfId="7535"/>
    <cellStyle name="Отдельная ячейка [печать] 12" xfId="7536"/>
    <cellStyle name="Отдельная ячейка [печать] 12 2" xfId="7537"/>
    <cellStyle name="Отдельная ячейка [печать] 12 2 2" xfId="7538"/>
    <cellStyle name="Отдельная ячейка [печать] 12 2 2 2" xfId="7539"/>
    <cellStyle name="Отдельная ячейка [печать] 12 2 2 3" xfId="7540"/>
    <cellStyle name="Отдельная ячейка [печать] 12 2 3" xfId="7541"/>
    <cellStyle name="Отдельная ячейка [печать] 12 2 3 2" xfId="7542"/>
    <cellStyle name="Отдельная ячейка [печать] 12 2 3 3" xfId="7543"/>
    <cellStyle name="Отдельная ячейка [печать] 12 2 3 4" xfId="7544"/>
    <cellStyle name="Отдельная ячейка [печать] 12 2 4" xfId="7545"/>
    <cellStyle name="Отдельная ячейка [печать] 12 2 4 2" xfId="7546"/>
    <cellStyle name="Отдельная ячейка [печать] 12 2 5" xfId="7547"/>
    <cellStyle name="Отдельная ячейка [печать] 12 3" xfId="7548"/>
    <cellStyle name="Отдельная ячейка [печать] 12 3 2" xfId="7549"/>
    <cellStyle name="Отдельная ячейка [печать] 12 3 2 2" xfId="7550"/>
    <cellStyle name="Отдельная ячейка [печать] 12 3 3" xfId="7551"/>
    <cellStyle name="Отдельная ячейка [печать] 12 3 3 2" xfId="7552"/>
    <cellStyle name="Отдельная ячейка [печать] 12 3 4" xfId="7553"/>
    <cellStyle name="Отдельная ячейка [печать] 12 3 5" xfId="7554"/>
    <cellStyle name="Отдельная ячейка [печать] 12 4" xfId="7555"/>
    <cellStyle name="Отдельная ячейка [печать] 12 4 2" xfId="7556"/>
    <cellStyle name="Отдельная ячейка [печать] 12 5" xfId="7557"/>
    <cellStyle name="Отдельная ячейка [печать] 12 5 2" xfId="7558"/>
    <cellStyle name="Отдельная ячейка [печать] 12 6" xfId="7559"/>
    <cellStyle name="Отдельная ячейка [печать] 12 7" xfId="7560"/>
    <cellStyle name="Отдельная ячейка [печать] 13" xfId="7561"/>
    <cellStyle name="Отдельная ячейка [печать] 13 2" xfId="7562"/>
    <cellStyle name="Отдельная ячейка [печать] 13 2 2" xfId="7563"/>
    <cellStyle name="Отдельная ячейка [печать] 13 2 3" xfId="7564"/>
    <cellStyle name="Отдельная ячейка [печать] 13 3" xfId="7565"/>
    <cellStyle name="Отдельная ячейка [печать] 13 3 2" xfId="7566"/>
    <cellStyle name="Отдельная ячейка [печать] 13 3 2 2" xfId="7567"/>
    <cellStyle name="Отдельная ячейка [печать] 13 3 3" xfId="7568"/>
    <cellStyle name="Отдельная ячейка [печать] 13 3 3 2" xfId="7569"/>
    <cellStyle name="Отдельная ячейка [печать] 13 3 4" xfId="7570"/>
    <cellStyle name="Отдельная ячейка [печать] 13 3 5" xfId="7571"/>
    <cellStyle name="Отдельная ячейка [печать] 13 4" xfId="7572"/>
    <cellStyle name="Отдельная ячейка [печать] 13 4 2" xfId="7573"/>
    <cellStyle name="Отдельная ячейка [печать] 13 5" xfId="7574"/>
    <cellStyle name="Отдельная ячейка [печать] 13 5 2" xfId="7575"/>
    <cellStyle name="Отдельная ячейка [печать] 13 6" xfId="7576"/>
    <cellStyle name="Отдельная ячейка [печать] 13 7" xfId="7577"/>
    <cellStyle name="Отдельная ячейка [печать] 14" xfId="7578"/>
    <cellStyle name="Отдельная ячейка [печать] 14 2" xfId="7579"/>
    <cellStyle name="Отдельная ячейка [печать] 14 2 2" xfId="7580"/>
    <cellStyle name="Отдельная ячейка [печать] 14 2 3" xfId="7581"/>
    <cellStyle name="Отдельная ячейка [печать] 14 3" xfId="7582"/>
    <cellStyle name="Отдельная ячейка [печать] 14 3 2" xfId="7583"/>
    <cellStyle name="Отдельная ячейка [печать] 14 3 2 2" xfId="7584"/>
    <cellStyle name="Отдельная ячейка [печать] 14 3 3" xfId="7585"/>
    <cellStyle name="Отдельная ячейка [печать] 14 3 3 2" xfId="7586"/>
    <cellStyle name="Отдельная ячейка [печать] 14 3 4" xfId="7587"/>
    <cellStyle name="Отдельная ячейка [печать] 14 3 5" xfId="7588"/>
    <cellStyle name="Отдельная ячейка [печать] 14 4" xfId="7589"/>
    <cellStyle name="Отдельная ячейка [печать] 14 4 2" xfId="7590"/>
    <cellStyle name="Отдельная ячейка [печать] 14 5" xfId="7591"/>
    <cellStyle name="Отдельная ячейка [печать] 14 5 2" xfId="7592"/>
    <cellStyle name="Отдельная ячейка [печать] 14 6" xfId="7593"/>
    <cellStyle name="Отдельная ячейка [печать] 14 7" xfId="7594"/>
    <cellStyle name="Отдельная ячейка [печать] 15" xfId="7595"/>
    <cellStyle name="Отдельная ячейка [печать] 15 10" xfId="7596"/>
    <cellStyle name="Отдельная ячейка [печать] 15 10 2" xfId="7597"/>
    <cellStyle name="Отдельная ячейка [печать] 15 10 2 2" xfId="7598"/>
    <cellStyle name="Отдельная ячейка [печать] 15 10 3" xfId="7599"/>
    <cellStyle name="Отдельная ячейка [печать] 15 10 3 2" xfId="7600"/>
    <cellStyle name="Отдельная ячейка [печать] 15 10 4" xfId="7601"/>
    <cellStyle name="Отдельная ячейка [печать] 15 10 5" xfId="7602"/>
    <cellStyle name="Отдельная ячейка [печать] 15 11" xfId="7603"/>
    <cellStyle name="Отдельная ячейка [печать] 15 11 2" xfId="7604"/>
    <cellStyle name="Отдельная ячейка [печать] 15 12" xfId="7605"/>
    <cellStyle name="Отдельная ячейка [печать] 15 12 2" xfId="7606"/>
    <cellStyle name="Отдельная ячейка [печать] 15 13" xfId="7607"/>
    <cellStyle name="Отдельная ячейка [печать] 15 14" xfId="7608"/>
    <cellStyle name="Отдельная ячейка [печать] 15 2" xfId="7609"/>
    <cellStyle name="Отдельная ячейка [печать] 15 2 2" xfId="7610"/>
    <cellStyle name="Отдельная ячейка [печать] 15 2 2 2" xfId="7611"/>
    <cellStyle name="Отдельная ячейка [печать] 15 2 2 2 2" xfId="7612"/>
    <cellStyle name="Отдельная ячейка [печать] 15 2 2 3" xfId="7613"/>
    <cellStyle name="Отдельная ячейка [печать] 15 2 2 4" xfId="7614"/>
    <cellStyle name="Отдельная ячейка [печать] 15 2 3" xfId="7615"/>
    <cellStyle name="Отдельная ячейка [печать] 15 2 3 2" xfId="7616"/>
    <cellStyle name="Отдельная ячейка [печать] 15 2 3 2 2" xfId="7617"/>
    <cellStyle name="Отдельная ячейка [печать] 15 2 3 3" xfId="7618"/>
    <cellStyle name="Отдельная ячейка [печать] 15 2 3 4" xfId="7619"/>
    <cellStyle name="Отдельная ячейка [печать] 15 2 4" xfId="7620"/>
    <cellStyle name="Отдельная ячейка [печать] 15 2 4 2" xfId="7621"/>
    <cellStyle name="Отдельная ячейка [печать] 15 2 5" xfId="7622"/>
    <cellStyle name="Отдельная ячейка [печать] 15 3" xfId="7623"/>
    <cellStyle name="Отдельная ячейка [печать] 15 3 2" xfId="7624"/>
    <cellStyle name="Отдельная ячейка [печать] 15 3 2 2" xfId="7625"/>
    <cellStyle name="Отдельная ячейка [печать] 15 3 2 2 2" xfId="7626"/>
    <cellStyle name="Отдельная ячейка [печать] 15 3 2 3" xfId="7627"/>
    <cellStyle name="Отдельная ячейка [печать] 15 3 2 4" xfId="7628"/>
    <cellStyle name="Отдельная ячейка [печать] 15 3 3" xfId="7629"/>
    <cellStyle name="Отдельная ячейка [печать] 15 3 3 2" xfId="7630"/>
    <cellStyle name="Отдельная ячейка [печать] 15 3 3 2 2" xfId="7631"/>
    <cellStyle name="Отдельная ячейка [печать] 15 3 3 3" xfId="7632"/>
    <cellStyle name="Отдельная ячейка [печать] 15 3 3 4" xfId="7633"/>
    <cellStyle name="Отдельная ячейка [печать] 15 3 4" xfId="7634"/>
    <cellStyle name="Отдельная ячейка [печать] 15 3 4 2" xfId="7635"/>
    <cellStyle name="Отдельная ячейка [печать] 15 3 5" xfId="7636"/>
    <cellStyle name="Отдельная ячейка [печать] 15 4" xfId="7637"/>
    <cellStyle name="Отдельная ячейка [печать] 15 4 2" xfId="7638"/>
    <cellStyle name="Отдельная ячейка [печать] 15 4 2 2" xfId="7639"/>
    <cellStyle name="Отдельная ячейка [печать] 15 4 2 2 2" xfId="7640"/>
    <cellStyle name="Отдельная ячейка [печать] 15 4 2 3" xfId="7641"/>
    <cellStyle name="Отдельная ячейка [печать] 15 4 2 4" xfId="7642"/>
    <cellStyle name="Отдельная ячейка [печать] 15 4 3" xfId="7643"/>
    <cellStyle name="Отдельная ячейка [печать] 15 4 3 2" xfId="7644"/>
    <cellStyle name="Отдельная ячейка [печать] 15 4 3 2 2" xfId="7645"/>
    <cellStyle name="Отдельная ячейка [печать] 15 4 3 3" xfId="7646"/>
    <cellStyle name="Отдельная ячейка [печать] 15 4 3 4" xfId="7647"/>
    <cellStyle name="Отдельная ячейка [печать] 15 4 4" xfId="7648"/>
    <cellStyle name="Отдельная ячейка [печать] 15 4 4 2" xfId="7649"/>
    <cellStyle name="Отдельная ячейка [печать] 15 4 5" xfId="7650"/>
    <cellStyle name="Отдельная ячейка [печать] 15 5" xfId="7651"/>
    <cellStyle name="Отдельная ячейка [печать] 15 5 2" xfId="7652"/>
    <cellStyle name="Отдельная ячейка [печать] 15 5 2 2" xfId="7653"/>
    <cellStyle name="Отдельная ячейка [печать] 15 5 2 2 2" xfId="7654"/>
    <cellStyle name="Отдельная ячейка [печать] 15 5 2 3" xfId="7655"/>
    <cellStyle name="Отдельная ячейка [печать] 15 5 2 4" xfId="7656"/>
    <cellStyle name="Отдельная ячейка [печать] 15 5 3" xfId="7657"/>
    <cellStyle name="Отдельная ячейка [печать] 15 5 3 2" xfId="7658"/>
    <cellStyle name="Отдельная ячейка [печать] 15 5 3 2 2" xfId="7659"/>
    <cellStyle name="Отдельная ячейка [печать] 15 5 3 3" xfId="7660"/>
    <cellStyle name="Отдельная ячейка [печать] 15 5 3 4" xfId="7661"/>
    <cellStyle name="Отдельная ячейка [печать] 15 5 4" xfId="7662"/>
    <cellStyle name="Отдельная ячейка [печать] 15 5 4 2" xfId="7663"/>
    <cellStyle name="Отдельная ячейка [печать] 15 5 5" xfId="7664"/>
    <cellStyle name="Отдельная ячейка [печать] 15 6" xfId="7665"/>
    <cellStyle name="Отдельная ячейка [печать] 15 6 2" xfId="7666"/>
    <cellStyle name="Отдельная ячейка [печать] 15 6 2 2" xfId="7667"/>
    <cellStyle name="Отдельная ячейка [печать] 15 6 2 2 2" xfId="7668"/>
    <cellStyle name="Отдельная ячейка [печать] 15 6 2 3" xfId="7669"/>
    <cellStyle name="Отдельная ячейка [печать] 15 6 2 4" xfId="7670"/>
    <cellStyle name="Отдельная ячейка [печать] 15 6 3" xfId="7671"/>
    <cellStyle name="Отдельная ячейка [печать] 15 6 3 2" xfId="7672"/>
    <cellStyle name="Отдельная ячейка [печать] 15 6 3 2 2" xfId="7673"/>
    <cellStyle name="Отдельная ячейка [печать] 15 6 3 3" xfId="7674"/>
    <cellStyle name="Отдельная ячейка [печать] 15 6 3 4" xfId="7675"/>
    <cellStyle name="Отдельная ячейка [печать] 15 6 4" xfId="7676"/>
    <cellStyle name="Отдельная ячейка [печать] 15 6 4 2" xfId="7677"/>
    <cellStyle name="Отдельная ячейка [печать] 15 6 5" xfId="7678"/>
    <cellStyle name="Отдельная ячейка [печать] 15 7" xfId="7679"/>
    <cellStyle name="Отдельная ячейка [печать] 15 7 2" xfId="7680"/>
    <cellStyle name="Отдельная ячейка [печать] 15 7 2 2" xfId="7681"/>
    <cellStyle name="Отдельная ячейка [печать] 15 7 2 2 2" xfId="7682"/>
    <cellStyle name="Отдельная ячейка [печать] 15 7 2 3" xfId="7683"/>
    <cellStyle name="Отдельная ячейка [печать] 15 7 2 4" xfId="7684"/>
    <cellStyle name="Отдельная ячейка [печать] 15 7 3" xfId="7685"/>
    <cellStyle name="Отдельная ячейка [печать] 15 7 3 2" xfId="7686"/>
    <cellStyle name="Отдельная ячейка [печать] 15 7 3 2 2" xfId="7687"/>
    <cellStyle name="Отдельная ячейка [печать] 15 7 3 3" xfId="7688"/>
    <cellStyle name="Отдельная ячейка [печать] 15 7 3 4" xfId="7689"/>
    <cellStyle name="Отдельная ячейка [печать] 15 7 4" xfId="7690"/>
    <cellStyle name="Отдельная ячейка [печать] 15 7 4 2" xfId="7691"/>
    <cellStyle name="Отдельная ячейка [печать] 15 7 5" xfId="7692"/>
    <cellStyle name="Отдельная ячейка [печать] 15 8" xfId="7693"/>
    <cellStyle name="Отдельная ячейка [печать] 15 8 2" xfId="7694"/>
    <cellStyle name="Отдельная ячейка [печать] 15 8 2 2" xfId="7695"/>
    <cellStyle name="Отдельная ячейка [печать] 15 8 2 2 2" xfId="7696"/>
    <cellStyle name="Отдельная ячейка [печать] 15 8 2 3" xfId="7697"/>
    <cellStyle name="Отдельная ячейка [печать] 15 8 2 4" xfId="7698"/>
    <cellStyle name="Отдельная ячейка [печать] 15 8 3" xfId="7699"/>
    <cellStyle name="Отдельная ячейка [печать] 15 8 3 2" xfId="7700"/>
    <cellStyle name="Отдельная ячейка [печать] 15 8 3 2 2" xfId="7701"/>
    <cellStyle name="Отдельная ячейка [печать] 15 8 3 3" xfId="7702"/>
    <cellStyle name="Отдельная ячейка [печать] 15 8 3 4" xfId="7703"/>
    <cellStyle name="Отдельная ячейка [печать] 15 8 4" xfId="7704"/>
    <cellStyle name="Отдельная ячейка [печать] 15 8 4 2" xfId="7705"/>
    <cellStyle name="Отдельная ячейка [печать] 15 8 5" xfId="7706"/>
    <cellStyle name="Отдельная ячейка [печать] 15 9" xfId="7707"/>
    <cellStyle name="Отдельная ячейка [печать] 15 9 2" xfId="7708"/>
    <cellStyle name="Отдельная ячейка [печать] 15 9 3" xfId="7709"/>
    <cellStyle name="Отдельная ячейка [печать] 15_10470_35589_Расчет показателей КФМ" xfId="7710"/>
    <cellStyle name="Отдельная ячейка [печать] 16" xfId="7711"/>
    <cellStyle name="Отдельная ячейка [печать] 16 2" xfId="7712"/>
    <cellStyle name="Отдельная ячейка [печать] 16 2 2" xfId="7713"/>
    <cellStyle name="Отдельная ячейка [печать] 16 2 3" xfId="7714"/>
    <cellStyle name="Отдельная ячейка [печать] 16 3" xfId="7715"/>
    <cellStyle name="Отдельная ячейка [печать] 16 3 2" xfId="7716"/>
    <cellStyle name="Отдельная ячейка [печать] 16 3 2 2" xfId="7717"/>
    <cellStyle name="Отдельная ячейка [печать] 16 3 3" xfId="7718"/>
    <cellStyle name="Отдельная ячейка [печать] 16 3 3 2" xfId="7719"/>
    <cellStyle name="Отдельная ячейка [печать] 16 3 4" xfId="7720"/>
    <cellStyle name="Отдельная ячейка [печать] 16 3 5" xfId="7721"/>
    <cellStyle name="Отдельная ячейка [печать] 16 4" xfId="7722"/>
    <cellStyle name="Отдельная ячейка [печать] 16 4 2" xfId="7723"/>
    <cellStyle name="Отдельная ячейка [печать] 16 5" xfId="7724"/>
    <cellStyle name="Отдельная ячейка [печать] 16 5 2" xfId="7725"/>
    <cellStyle name="Отдельная ячейка [печать] 16 6" xfId="7726"/>
    <cellStyle name="Отдельная ячейка [печать] 16 7" xfId="7727"/>
    <cellStyle name="Отдельная ячейка [печать] 17" xfId="7728"/>
    <cellStyle name="Отдельная ячейка [печать] 17 2" xfId="7729"/>
    <cellStyle name="Отдельная ячейка [печать] 17 2 2" xfId="7730"/>
    <cellStyle name="Отдельная ячейка [печать] 17 2 3" xfId="7731"/>
    <cellStyle name="Отдельная ячейка [печать] 17 3" xfId="7732"/>
    <cellStyle name="Отдельная ячейка [печать] 17 3 2" xfId="7733"/>
    <cellStyle name="Отдельная ячейка [печать] 17 3 2 2" xfId="7734"/>
    <cellStyle name="Отдельная ячейка [печать] 17 3 3" xfId="7735"/>
    <cellStyle name="Отдельная ячейка [печать] 17 3 3 2" xfId="7736"/>
    <cellStyle name="Отдельная ячейка [печать] 17 3 4" xfId="7737"/>
    <cellStyle name="Отдельная ячейка [печать] 17 3 5" xfId="7738"/>
    <cellStyle name="Отдельная ячейка [печать] 17 4" xfId="7739"/>
    <cellStyle name="Отдельная ячейка [печать] 17 4 2" xfId="7740"/>
    <cellStyle name="Отдельная ячейка [печать] 17 5" xfId="7741"/>
    <cellStyle name="Отдельная ячейка [печать] 17 5 2" xfId="7742"/>
    <cellStyle name="Отдельная ячейка [печать] 17 6" xfId="7743"/>
    <cellStyle name="Отдельная ячейка [печать] 17 7" xfId="7744"/>
    <cellStyle name="Отдельная ячейка [печать] 18" xfId="7745"/>
    <cellStyle name="Отдельная ячейка [печать] 18 2" xfId="7746"/>
    <cellStyle name="Отдельная ячейка [печать] 18 2 2" xfId="7747"/>
    <cellStyle name="Отдельная ячейка [печать] 18 2 3" xfId="7748"/>
    <cellStyle name="Отдельная ячейка [печать] 18 3" xfId="7749"/>
    <cellStyle name="Отдельная ячейка [печать] 18 3 2" xfId="7750"/>
    <cellStyle name="Отдельная ячейка [печать] 18 3 2 2" xfId="7751"/>
    <cellStyle name="Отдельная ячейка [печать] 18 3 3" xfId="7752"/>
    <cellStyle name="Отдельная ячейка [печать] 18 3 3 2" xfId="7753"/>
    <cellStyle name="Отдельная ячейка [печать] 18 3 4" xfId="7754"/>
    <cellStyle name="Отдельная ячейка [печать] 18 3 5" xfId="7755"/>
    <cellStyle name="Отдельная ячейка [печать] 18 4" xfId="7756"/>
    <cellStyle name="Отдельная ячейка [печать] 18 4 2" xfId="7757"/>
    <cellStyle name="Отдельная ячейка [печать] 18 5" xfId="7758"/>
    <cellStyle name="Отдельная ячейка [печать] 18 5 2" xfId="7759"/>
    <cellStyle name="Отдельная ячейка [печать] 18 6" xfId="7760"/>
    <cellStyle name="Отдельная ячейка [печать] 18 7" xfId="7761"/>
    <cellStyle name="Отдельная ячейка [печать] 19" xfId="7762"/>
    <cellStyle name="Отдельная ячейка [печать] 19 2" xfId="7763"/>
    <cellStyle name="Отдельная ячейка [печать] 19 2 2" xfId="7764"/>
    <cellStyle name="Отдельная ячейка [печать] 19 2 3" xfId="7765"/>
    <cellStyle name="Отдельная ячейка [печать] 19 3" xfId="7766"/>
    <cellStyle name="Отдельная ячейка [печать] 19 3 2" xfId="7767"/>
    <cellStyle name="Отдельная ячейка [печать] 19 3 2 2" xfId="7768"/>
    <cellStyle name="Отдельная ячейка [печать] 19 3 3" xfId="7769"/>
    <cellStyle name="Отдельная ячейка [печать] 19 3 3 2" xfId="7770"/>
    <cellStyle name="Отдельная ячейка [печать] 19 3 4" xfId="7771"/>
    <cellStyle name="Отдельная ячейка [печать] 19 3 5" xfId="7772"/>
    <cellStyle name="Отдельная ячейка [печать] 19 4" xfId="7773"/>
    <cellStyle name="Отдельная ячейка [печать] 19 4 2" xfId="7774"/>
    <cellStyle name="Отдельная ячейка [печать] 19 5" xfId="7775"/>
    <cellStyle name="Отдельная ячейка [печать] 19 5 2" xfId="7776"/>
    <cellStyle name="Отдельная ячейка [печать] 19 6" xfId="7777"/>
    <cellStyle name="Отдельная ячейка [печать] 19 7" xfId="7778"/>
    <cellStyle name="Отдельная ячейка [печать] 2" xfId="7779"/>
    <cellStyle name="Отдельная ячейка [печать] 2 10" xfId="7780"/>
    <cellStyle name="Отдельная ячейка [печать] 2 10 2" xfId="7781"/>
    <cellStyle name="Отдельная ячейка [печать] 2 10 2 2" xfId="7782"/>
    <cellStyle name="Отдельная ячейка [печать] 2 10 3" xfId="7783"/>
    <cellStyle name="Отдельная ячейка [печать] 2 10 3 2" xfId="7784"/>
    <cellStyle name="Отдельная ячейка [печать] 2 10 4" xfId="7785"/>
    <cellStyle name="Отдельная ячейка [печать] 2 10 5" xfId="7786"/>
    <cellStyle name="Отдельная ячейка [печать] 2 11" xfId="7787"/>
    <cellStyle name="Отдельная ячейка [печать] 2 11 2" xfId="7788"/>
    <cellStyle name="Отдельная ячейка [печать] 2 11 3" xfId="7789"/>
    <cellStyle name="Отдельная ячейка [печать] 2 11 4" xfId="7790"/>
    <cellStyle name="Отдельная ячейка [печать] 2 11 5" xfId="7791"/>
    <cellStyle name="Отдельная ячейка [печать] 2 12" xfId="7792"/>
    <cellStyle name="Отдельная ячейка [печать] 2 12 2" xfId="7793"/>
    <cellStyle name="Отдельная ячейка [печать] 2 13" xfId="7794"/>
    <cellStyle name="Отдельная ячейка [печать] 2 14" xfId="7795"/>
    <cellStyle name="Отдельная ячейка [печать] 2 15" xfId="7796"/>
    <cellStyle name="Отдельная ячейка [печать] 2 2" xfId="7797"/>
    <cellStyle name="Отдельная ячейка [печать] 2 2 10" xfId="7798"/>
    <cellStyle name="Отдельная ячейка [печать] 2 2 10 2" xfId="7799"/>
    <cellStyle name="Отдельная ячейка [печать] 2 2 10 2 2" xfId="7800"/>
    <cellStyle name="Отдельная ячейка [печать] 2 2 10 3" xfId="7801"/>
    <cellStyle name="Отдельная ячейка [печать] 2 2 10 4" xfId="7802"/>
    <cellStyle name="Отдельная ячейка [печать] 2 2 11" xfId="7803"/>
    <cellStyle name="Отдельная ячейка [печать] 2 2 11 2" xfId="7804"/>
    <cellStyle name="Отдельная ячейка [печать] 2 2 12" xfId="7805"/>
    <cellStyle name="Отдельная ячейка [печать] 2 2 2" xfId="7806"/>
    <cellStyle name="Отдельная ячейка [печать] 2 2 2 2" xfId="7807"/>
    <cellStyle name="Отдельная ячейка [печать] 2 2 2 2 2" xfId="7808"/>
    <cellStyle name="Отдельная ячейка [печать] 2 2 2 2 3" xfId="7809"/>
    <cellStyle name="Отдельная ячейка [печать] 2 2 2 3" xfId="7810"/>
    <cellStyle name="Отдельная ячейка [печать] 2 2 2 3 2" xfId="7811"/>
    <cellStyle name="Отдельная ячейка [печать] 2 2 2 3 2 2" xfId="7812"/>
    <cellStyle name="Отдельная ячейка [печать] 2 2 2 3 3" xfId="7813"/>
    <cellStyle name="Отдельная ячейка [печать] 2 2 2 3 4" xfId="7814"/>
    <cellStyle name="Отдельная ячейка [печать] 2 2 2 3 5" xfId="7815"/>
    <cellStyle name="Отдельная ячейка [печать] 2 2 2 4" xfId="7816"/>
    <cellStyle name="Отдельная ячейка [печать] 2 2 2 4 2" xfId="7817"/>
    <cellStyle name="Отдельная ячейка [печать] 2 2 2 5" xfId="7818"/>
    <cellStyle name="Отдельная ячейка [печать] 2 2 2 6" xfId="7819"/>
    <cellStyle name="Отдельная ячейка [печать] 2 2 2 7" xfId="7820"/>
    <cellStyle name="Отдельная ячейка [печать] 2 2 3" xfId="7821"/>
    <cellStyle name="Отдельная ячейка [печать] 2 2 3 2" xfId="7822"/>
    <cellStyle name="Отдельная ячейка [печать] 2 2 3 2 2" xfId="7823"/>
    <cellStyle name="Отдельная ячейка [печать] 2 2 3 2 3" xfId="7824"/>
    <cellStyle name="Отдельная ячейка [печать] 2 2 3 3" xfId="7825"/>
    <cellStyle name="Отдельная ячейка [печать] 2 2 3 3 2" xfId="7826"/>
    <cellStyle name="Отдельная ячейка [печать] 2 2 3 3 2 2" xfId="7827"/>
    <cellStyle name="Отдельная ячейка [печать] 2 2 3 3 3" xfId="7828"/>
    <cellStyle name="Отдельная ячейка [печать] 2 2 3 3 4" xfId="7829"/>
    <cellStyle name="Отдельная ячейка [печать] 2 2 3 3 5" xfId="7830"/>
    <cellStyle name="Отдельная ячейка [печать] 2 2 3 4" xfId="7831"/>
    <cellStyle name="Отдельная ячейка [печать] 2 2 3 4 2" xfId="7832"/>
    <cellStyle name="Отдельная ячейка [печать] 2 2 3 5" xfId="7833"/>
    <cellStyle name="Отдельная ячейка [печать] 2 2 3 6" xfId="7834"/>
    <cellStyle name="Отдельная ячейка [печать] 2 2 3 7" xfId="7835"/>
    <cellStyle name="Отдельная ячейка [печать] 2 2 4" xfId="7836"/>
    <cellStyle name="Отдельная ячейка [печать] 2 2 4 2" xfId="7837"/>
    <cellStyle name="Отдельная ячейка [печать] 2 2 4 2 2" xfId="7838"/>
    <cellStyle name="Отдельная ячейка [печать] 2 2 4 2 3" xfId="7839"/>
    <cellStyle name="Отдельная ячейка [печать] 2 2 4 3" xfId="7840"/>
    <cellStyle name="Отдельная ячейка [печать] 2 2 4 3 2" xfId="7841"/>
    <cellStyle name="Отдельная ячейка [печать] 2 2 4 3 2 2" xfId="7842"/>
    <cellStyle name="Отдельная ячейка [печать] 2 2 4 3 3" xfId="7843"/>
    <cellStyle name="Отдельная ячейка [печать] 2 2 4 3 4" xfId="7844"/>
    <cellStyle name="Отдельная ячейка [печать] 2 2 4 3 5" xfId="7845"/>
    <cellStyle name="Отдельная ячейка [печать] 2 2 4 4" xfId="7846"/>
    <cellStyle name="Отдельная ячейка [печать] 2 2 4 4 2" xfId="7847"/>
    <cellStyle name="Отдельная ячейка [печать] 2 2 4 5" xfId="7848"/>
    <cellStyle name="Отдельная ячейка [печать] 2 2 4 6" xfId="7849"/>
    <cellStyle name="Отдельная ячейка [печать] 2 2 4 7" xfId="7850"/>
    <cellStyle name="Отдельная ячейка [печать] 2 2 5" xfId="7851"/>
    <cellStyle name="Отдельная ячейка [печать] 2 2 5 2" xfId="7852"/>
    <cellStyle name="Отдельная ячейка [печать] 2 2 5 2 2" xfId="7853"/>
    <cellStyle name="Отдельная ячейка [печать] 2 2 5 2 3" xfId="7854"/>
    <cellStyle name="Отдельная ячейка [печать] 2 2 5 3" xfId="7855"/>
    <cellStyle name="Отдельная ячейка [печать] 2 2 5 3 2" xfId="7856"/>
    <cellStyle name="Отдельная ячейка [печать] 2 2 5 3 2 2" xfId="7857"/>
    <cellStyle name="Отдельная ячейка [печать] 2 2 5 3 3" xfId="7858"/>
    <cellStyle name="Отдельная ячейка [печать] 2 2 5 3 4" xfId="7859"/>
    <cellStyle name="Отдельная ячейка [печать] 2 2 5 3 5" xfId="7860"/>
    <cellStyle name="Отдельная ячейка [печать] 2 2 5 4" xfId="7861"/>
    <cellStyle name="Отдельная ячейка [печать] 2 2 5 4 2" xfId="7862"/>
    <cellStyle name="Отдельная ячейка [печать] 2 2 5 5" xfId="7863"/>
    <cellStyle name="Отдельная ячейка [печать] 2 2 5 6" xfId="7864"/>
    <cellStyle name="Отдельная ячейка [печать] 2 2 5 7" xfId="7865"/>
    <cellStyle name="Отдельная ячейка [печать] 2 2 6" xfId="7866"/>
    <cellStyle name="Отдельная ячейка [печать] 2 2 6 2" xfId="7867"/>
    <cellStyle name="Отдельная ячейка [печать] 2 2 6 2 2" xfId="7868"/>
    <cellStyle name="Отдельная ячейка [печать] 2 2 6 2 3" xfId="7869"/>
    <cellStyle name="Отдельная ячейка [печать] 2 2 6 3" xfId="7870"/>
    <cellStyle name="Отдельная ячейка [печать] 2 2 6 3 2" xfId="7871"/>
    <cellStyle name="Отдельная ячейка [печать] 2 2 6 3 2 2" xfId="7872"/>
    <cellStyle name="Отдельная ячейка [печать] 2 2 6 3 3" xfId="7873"/>
    <cellStyle name="Отдельная ячейка [печать] 2 2 6 3 4" xfId="7874"/>
    <cellStyle name="Отдельная ячейка [печать] 2 2 6 3 5" xfId="7875"/>
    <cellStyle name="Отдельная ячейка [печать] 2 2 6 4" xfId="7876"/>
    <cellStyle name="Отдельная ячейка [печать] 2 2 6 4 2" xfId="7877"/>
    <cellStyle name="Отдельная ячейка [печать] 2 2 6 5" xfId="7878"/>
    <cellStyle name="Отдельная ячейка [печать] 2 2 6 6" xfId="7879"/>
    <cellStyle name="Отдельная ячейка [печать] 2 2 6 7" xfId="7880"/>
    <cellStyle name="Отдельная ячейка [печать] 2 2 7" xfId="7881"/>
    <cellStyle name="Отдельная ячейка [печать] 2 2 7 2" xfId="7882"/>
    <cellStyle name="Отдельная ячейка [печать] 2 2 7 2 2" xfId="7883"/>
    <cellStyle name="Отдельная ячейка [печать] 2 2 7 2 3" xfId="7884"/>
    <cellStyle name="Отдельная ячейка [печать] 2 2 7 3" xfId="7885"/>
    <cellStyle name="Отдельная ячейка [печать] 2 2 7 3 2" xfId="7886"/>
    <cellStyle name="Отдельная ячейка [печать] 2 2 7 3 2 2" xfId="7887"/>
    <cellStyle name="Отдельная ячейка [печать] 2 2 7 3 3" xfId="7888"/>
    <cellStyle name="Отдельная ячейка [печать] 2 2 7 3 4" xfId="7889"/>
    <cellStyle name="Отдельная ячейка [печать] 2 2 7 3 5" xfId="7890"/>
    <cellStyle name="Отдельная ячейка [печать] 2 2 7 4" xfId="7891"/>
    <cellStyle name="Отдельная ячейка [печать] 2 2 7 4 2" xfId="7892"/>
    <cellStyle name="Отдельная ячейка [печать] 2 2 7 5" xfId="7893"/>
    <cellStyle name="Отдельная ячейка [печать] 2 2 7 6" xfId="7894"/>
    <cellStyle name="Отдельная ячейка [печать] 2 2 7 7" xfId="7895"/>
    <cellStyle name="Отдельная ячейка [печать] 2 2 8" xfId="7896"/>
    <cellStyle name="Отдельная ячейка [печать] 2 2 8 2" xfId="7897"/>
    <cellStyle name="Отдельная ячейка [печать] 2 2 8 2 2" xfId="7898"/>
    <cellStyle name="Отдельная ячейка [печать] 2 2 8 2 3" xfId="7899"/>
    <cellStyle name="Отдельная ячейка [печать] 2 2 8 3" xfId="7900"/>
    <cellStyle name="Отдельная ячейка [печать] 2 2 8 3 2" xfId="7901"/>
    <cellStyle name="Отдельная ячейка [печать] 2 2 8 3 2 2" xfId="7902"/>
    <cellStyle name="Отдельная ячейка [печать] 2 2 8 3 3" xfId="7903"/>
    <cellStyle name="Отдельная ячейка [печать] 2 2 8 3 4" xfId="7904"/>
    <cellStyle name="Отдельная ячейка [печать] 2 2 8 3 5" xfId="7905"/>
    <cellStyle name="Отдельная ячейка [печать] 2 2 8 4" xfId="7906"/>
    <cellStyle name="Отдельная ячейка [печать] 2 2 8 4 2" xfId="7907"/>
    <cellStyle name="Отдельная ячейка [печать] 2 2 8 5" xfId="7908"/>
    <cellStyle name="Отдельная ячейка [печать] 2 2 8 6" xfId="7909"/>
    <cellStyle name="Отдельная ячейка [печать] 2 2 8 7" xfId="7910"/>
    <cellStyle name="Отдельная ячейка [печать] 2 2 9" xfId="7911"/>
    <cellStyle name="Отдельная ячейка [печать] 2 2 9 2" xfId="7912"/>
    <cellStyle name="Отдельная ячейка [печать] 2 2 9 2 2" xfId="7913"/>
    <cellStyle name="Отдельная ячейка [печать] 2 2 9 2 2 2" xfId="7914"/>
    <cellStyle name="Отдельная ячейка [печать] 2 2 9 2 3" xfId="7915"/>
    <cellStyle name="Отдельная ячейка [печать] 2 2 9 2 4" xfId="7916"/>
    <cellStyle name="Отдельная ячейка [печать] 2 2 9 3" xfId="7917"/>
    <cellStyle name="Отдельная ячейка [печать] 2 2 9 3 2" xfId="7918"/>
    <cellStyle name="Отдельная ячейка [печать] 2 2 9 3 3" xfId="7919"/>
    <cellStyle name="Отдельная ячейка [печать] 2 2 9 4" xfId="7920"/>
    <cellStyle name="Отдельная ячейка [печать] 2 2 9 5" xfId="7921"/>
    <cellStyle name="Отдельная ячейка [печать] 2 2 9 6" xfId="7922"/>
    <cellStyle name="Отдельная ячейка [печать] 2 2_10470_35589_Расчет показателей КФМ" xfId="7923"/>
    <cellStyle name="Отдельная ячейка [печать] 2 3" xfId="7924"/>
    <cellStyle name="Отдельная ячейка [печать] 2 3 2" xfId="7925"/>
    <cellStyle name="Отдельная ячейка [печать] 2 3 2 2" xfId="7926"/>
    <cellStyle name="Отдельная ячейка [печать] 2 3 2 3" xfId="7927"/>
    <cellStyle name="Отдельная ячейка [печать] 2 3 3" xfId="7928"/>
    <cellStyle name="Отдельная ячейка [печать] 2 3 3 2" xfId="7929"/>
    <cellStyle name="Отдельная ячейка [печать] 2 3 3 2 2" xfId="7930"/>
    <cellStyle name="Отдельная ячейка [печать] 2 3 3 3" xfId="7931"/>
    <cellStyle name="Отдельная ячейка [печать] 2 3 3 4" xfId="7932"/>
    <cellStyle name="Отдельная ячейка [печать] 2 3 3 5" xfId="7933"/>
    <cellStyle name="Отдельная ячейка [печать] 2 3 4" xfId="7934"/>
    <cellStyle name="Отдельная ячейка [печать] 2 3 4 2" xfId="7935"/>
    <cellStyle name="Отдельная ячейка [печать] 2 3 5" xfId="7936"/>
    <cellStyle name="Отдельная ячейка [печать] 2 3 6" xfId="7937"/>
    <cellStyle name="Отдельная ячейка [печать] 2 3 7" xfId="7938"/>
    <cellStyle name="Отдельная ячейка [печать] 2 4" xfId="7939"/>
    <cellStyle name="Отдельная ячейка [печать] 2 4 2" xfId="7940"/>
    <cellStyle name="Отдельная ячейка [печать] 2 4 2 2" xfId="7941"/>
    <cellStyle name="Отдельная ячейка [печать] 2 4 2 2 2" xfId="7942"/>
    <cellStyle name="Отдельная ячейка [печать] 2 4 2 3" xfId="7943"/>
    <cellStyle name="Отдельная ячейка [печать] 2 4 2 4" xfId="7944"/>
    <cellStyle name="Отдельная ячейка [печать] 2 4 3" xfId="7945"/>
    <cellStyle name="Отдельная ячейка [печать] 2 4 3 2" xfId="7946"/>
    <cellStyle name="Отдельная ячейка [печать] 2 4 3 2 2" xfId="7947"/>
    <cellStyle name="Отдельная ячейка [печать] 2 4 3 3" xfId="7948"/>
    <cellStyle name="Отдельная ячейка [печать] 2 4 3 4" xfId="7949"/>
    <cellStyle name="Отдельная ячейка [печать] 2 4 4" xfId="7950"/>
    <cellStyle name="Отдельная ячейка [печать] 2 4 4 2" xfId="7951"/>
    <cellStyle name="Отдельная ячейка [печать] 2 4 5" xfId="7952"/>
    <cellStyle name="Отдельная ячейка [печать] 2 5" xfId="7953"/>
    <cellStyle name="Отдельная ячейка [печать] 2 5 2" xfId="7954"/>
    <cellStyle name="Отдельная ячейка [печать] 2 5 2 2" xfId="7955"/>
    <cellStyle name="Отдельная ячейка [печать] 2 5 2 2 2" xfId="7956"/>
    <cellStyle name="Отдельная ячейка [печать] 2 5 2 3" xfId="7957"/>
    <cellStyle name="Отдельная ячейка [печать] 2 5 2 4" xfId="7958"/>
    <cellStyle name="Отдельная ячейка [печать] 2 5 3" xfId="7959"/>
    <cellStyle name="Отдельная ячейка [печать] 2 5 3 2" xfId="7960"/>
    <cellStyle name="Отдельная ячейка [печать] 2 5 3 2 2" xfId="7961"/>
    <cellStyle name="Отдельная ячейка [печать] 2 5 3 3" xfId="7962"/>
    <cellStyle name="Отдельная ячейка [печать] 2 5 3 4" xfId="7963"/>
    <cellStyle name="Отдельная ячейка [печать] 2 5 4" xfId="7964"/>
    <cellStyle name="Отдельная ячейка [печать] 2 5 4 2" xfId="7965"/>
    <cellStyle name="Отдельная ячейка [печать] 2 5 5" xfId="7966"/>
    <cellStyle name="Отдельная ячейка [печать] 2 6" xfId="7967"/>
    <cellStyle name="Отдельная ячейка [печать] 2 6 2" xfId="7968"/>
    <cellStyle name="Отдельная ячейка [печать] 2 6 2 2" xfId="7969"/>
    <cellStyle name="Отдельная ячейка [печать] 2 6 2 2 2" xfId="7970"/>
    <cellStyle name="Отдельная ячейка [печать] 2 6 2 3" xfId="7971"/>
    <cellStyle name="Отдельная ячейка [печать] 2 6 2 4" xfId="7972"/>
    <cellStyle name="Отдельная ячейка [печать] 2 6 3" xfId="7973"/>
    <cellStyle name="Отдельная ячейка [печать] 2 6 3 2" xfId="7974"/>
    <cellStyle name="Отдельная ячейка [печать] 2 6 3 2 2" xfId="7975"/>
    <cellStyle name="Отдельная ячейка [печать] 2 6 3 3" xfId="7976"/>
    <cellStyle name="Отдельная ячейка [печать] 2 6 3 4" xfId="7977"/>
    <cellStyle name="Отдельная ячейка [печать] 2 6 4" xfId="7978"/>
    <cellStyle name="Отдельная ячейка [печать] 2 6 4 2" xfId="7979"/>
    <cellStyle name="Отдельная ячейка [печать] 2 6 5" xfId="7980"/>
    <cellStyle name="Отдельная ячейка [печать] 2 7" xfId="7981"/>
    <cellStyle name="Отдельная ячейка [печать] 2 7 2" xfId="7982"/>
    <cellStyle name="Отдельная ячейка [печать] 2 7 2 2" xfId="7983"/>
    <cellStyle name="Отдельная ячейка [печать] 2 7 2 2 2" xfId="7984"/>
    <cellStyle name="Отдельная ячейка [печать] 2 7 2 3" xfId="7985"/>
    <cellStyle name="Отдельная ячейка [печать] 2 7 2 4" xfId="7986"/>
    <cellStyle name="Отдельная ячейка [печать] 2 7 3" xfId="7987"/>
    <cellStyle name="Отдельная ячейка [печать] 2 7 3 2" xfId="7988"/>
    <cellStyle name="Отдельная ячейка [печать] 2 7 3 2 2" xfId="7989"/>
    <cellStyle name="Отдельная ячейка [печать] 2 7 3 3" xfId="7990"/>
    <cellStyle name="Отдельная ячейка [печать] 2 7 3 4" xfId="7991"/>
    <cellStyle name="Отдельная ячейка [печать] 2 7 4" xfId="7992"/>
    <cellStyle name="Отдельная ячейка [печать] 2 7 4 2" xfId="7993"/>
    <cellStyle name="Отдельная ячейка [печать] 2 7 5" xfId="7994"/>
    <cellStyle name="Отдельная ячейка [печать] 2 8" xfId="7995"/>
    <cellStyle name="Отдельная ячейка [печать] 2 8 2" xfId="7996"/>
    <cellStyle name="Отдельная ячейка [печать] 2 8 2 2" xfId="7997"/>
    <cellStyle name="Отдельная ячейка [печать] 2 8 2 2 2" xfId="7998"/>
    <cellStyle name="Отдельная ячейка [печать] 2 8 2 3" xfId="7999"/>
    <cellStyle name="Отдельная ячейка [печать] 2 8 2 4" xfId="8000"/>
    <cellStyle name="Отдельная ячейка [печать] 2 8 3" xfId="8001"/>
    <cellStyle name="Отдельная ячейка [печать] 2 8 3 2" xfId="8002"/>
    <cellStyle name="Отдельная ячейка [печать] 2 8 3 2 2" xfId="8003"/>
    <cellStyle name="Отдельная ячейка [печать] 2 8 3 3" xfId="8004"/>
    <cellStyle name="Отдельная ячейка [печать] 2 8 3 4" xfId="8005"/>
    <cellStyle name="Отдельная ячейка [печать] 2 8 4" xfId="8006"/>
    <cellStyle name="Отдельная ячейка [печать] 2 8 4 2" xfId="8007"/>
    <cellStyle name="Отдельная ячейка [печать] 2 8 5" xfId="8008"/>
    <cellStyle name="Отдельная ячейка [печать] 2 9" xfId="8009"/>
    <cellStyle name="Отдельная ячейка [печать] 2 9 2" xfId="8010"/>
    <cellStyle name="Отдельная ячейка [печать] 2 9 2 2" xfId="8011"/>
    <cellStyle name="Отдельная ячейка [печать] 2 9 2 2 2" xfId="8012"/>
    <cellStyle name="Отдельная ячейка [печать] 2 9 2 3" xfId="8013"/>
    <cellStyle name="Отдельная ячейка [печать] 2 9 2 4" xfId="8014"/>
    <cellStyle name="Отдельная ячейка [печать] 2 9 3" xfId="8015"/>
    <cellStyle name="Отдельная ячейка [печать] 2 9 3 2" xfId="8016"/>
    <cellStyle name="Отдельная ячейка [печать] 2 9 3 2 2" xfId="8017"/>
    <cellStyle name="Отдельная ячейка [печать] 2 9 3 3" xfId="8018"/>
    <cellStyle name="Отдельная ячейка [печать] 2 9 3 4" xfId="8019"/>
    <cellStyle name="Отдельная ячейка [печать] 2 9 4" xfId="8020"/>
    <cellStyle name="Отдельная ячейка [печать] 2 9 4 2" xfId="8021"/>
    <cellStyle name="Отдельная ячейка [печать] 2 9 5" xfId="8022"/>
    <cellStyle name="Отдельная ячейка [печать] 2_10470_35589_Расчет показателей КФМ" xfId="8023"/>
    <cellStyle name="Отдельная ячейка [печать] 20" xfId="8024"/>
    <cellStyle name="Отдельная ячейка [печать] 20 2" xfId="8025"/>
    <cellStyle name="Отдельная ячейка [печать] 20 2 2" xfId="8026"/>
    <cellStyle name="Отдельная ячейка [печать] 20 2 3" xfId="8027"/>
    <cellStyle name="Отдельная ячейка [печать] 20 3" xfId="8028"/>
    <cellStyle name="Отдельная ячейка [печать] 20 3 2" xfId="8029"/>
    <cellStyle name="Отдельная ячейка [печать] 20 3 2 2" xfId="8030"/>
    <cellStyle name="Отдельная ячейка [печать] 20 3 3" xfId="8031"/>
    <cellStyle name="Отдельная ячейка [печать] 20 3 3 2" xfId="8032"/>
    <cellStyle name="Отдельная ячейка [печать] 20 3 4" xfId="8033"/>
    <cellStyle name="Отдельная ячейка [печать] 20 3 5" xfId="8034"/>
    <cellStyle name="Отдельная ячейка [печать] 20 4" xfId="8035"/>
    <cellStyle name="Отдельная ячейка [печать] 20 4 2" xfId="8036"/>
    <cellStyle name="Отдельная ячейка [печать] 20 5" xfId="8037"/>
    <cellStyle name="Отдельная ячейка [печать] 20 5 2" xfId="8038"/>
    <cellStyle name="Отдельная ячейка [печать] 20 6" xfId="8039"/>
    <cellStyle name="Отдельная ячейка [печать] 20 7" xfId="8040"/>
    <cellStyle name="Отдельная ячейка [печать] 21" xfId="8041"/>
    <cellStyle name="Отдельная ячейка [печать] 21 2" xfId="8042"/>
    <cellStyle name="Отдельная ячейка [печать] 21 2 2" xfId="8043"/>
    <cellStyle name="Отдельная ячейка [печать] 21 2 3" xfId="8044"/>
    <cellStyle name="Отдельная ячейка [печать] 21 3" xfId="8045"/>
    <cellStyle name="Отдельная ячейка [печать] 21 3 2" xfId="8046"/>
    <cellStyle name="Отдельная ячейка [печать] 21 3 2 2" xfId="8047"/>
    <cellStyle name="Отдельная ячейка [печать] 21 3 3" xfId="8048"/>
    <cellStyle name="Отдельная ячейка [печать] 21 3 3 2" xfId="8049"/>
    <cellStyle name="Отдельная ячейка [печать] 21 3 4" xfId="8050"/>
    <cellStyle name="Отдельная ячейка [печать] 21 3 5" xfId="8051"/>
    <cellStyle name="Отдельная ячейка [печать] 21 4" xfId="8052"/>
    <cellStyle name="Отдельная ячейка [печать] 21 4 2" xfId="8053"/>
    <cellStyle name="Отдельная ячейка [печать] 21 5" xfId="8054"/>
    <cellStyle name="Отдельная ячейка [печать] 21 5 2" xfId="8055"/>
    <cellStyle name="Отдельная ячейка [печать] 21 6" xfId="8056"/>
    <cellStyle name="Отдельная ячейка [печать] 21 7" xfId="8057"/>
    <cellStyle name="Отдельная ячейка [печать] 22" xfId="8058"/>
    <cellStyle name="Отдельная ячейка [печать] 22 2" xfId="8059"/>
    <cellStyle name="Отдельная ячейка [печать] 22 2 2" xfId="8060"/>
    <cellStyle name="Отдельная ячейка [печать] 22 3" xfId="8061"/>
    <cellStyle name="Отдельная ячейка [печать] 22 4" xfId="8062"/>
    <cellStyle name="Отдельная ячейка [печать] 23" xfId="8063"/>
    <cellStyle name="Отдельная ячейка [печать] 23 2" xfId="8064"/>
    <cellStyle name="Отдельная ячейка [печать] 23 2 2" xfId="8065"/>
    <cellStyle name="Отдельная ячейка [печать] 23 3" xfId="8066"/>
    <cellStyle name="Отдельная ячейка [печать] 23 4" xfId="8067"/>
    <cellStyle name="Отдельная ячейка [печать] 24" xfId="8068"/>
    <cellStyle name="Отдельная ячейка [печать] 25" xfId="8069"/>
    <cellStyle name="Отдельная ячейка [печать] 3" xfId="8070"/>
    <cellStyle name="Отдельная ячейка [печать] 3 2" xfId="8071"/>
    <cellStyle name="Отдельная ячейка [печать] 3 2 2" xfId="8072"/>
    <cellStyle name="Отдельная ячейка [печать] 3 2 2 2" xfId="8073"/>
    <cellStyle name="Отдельная ячейка [печать] 3 2 2 3" xfId="8074"/>
    <cellStyle name="Отдельная ячейка [печать] 3 2 3" xfId="8075"/>
    <cellStyle name="Отдельная ячейка [печать] 3 2 3 2" xfId="8076"/>
    <cellStyle name="Отдельная ячейка [печать] 3 2 3 2 2" xfId="8077"/>
    <cellStyle name="Отдельная ячейка [печать] 3 2 3 3" xfId="8078"/>
    <cellStyle name="Отдельная ячейка [печать] 3 2 3 4" xfId="8079"/>
    <cellStyle name="Отдельная ячейка [печать] 3 2 3 5" xfId="8080"/>
    <cellStyle name="Отдельная ячейка [печать] 3 2 4" xfId="8081"/>
    <cellStyle name="Отдельная ячейка [печать] 3 2 4 2" xfId="8082"/>
    <cellStyle name="Отдельная ячейка [печать] 3 2 5" xfId="8083"/>
    <cellStyle name="Отдельная ячейка [печать] 3 2 6" xfId="8084"/>
    <cellStyle name="Отдельная ячейка [печать] 3 2 7" xfId="8085"/>
    <cellStyle name="Отдельная ячейка [печать] 3 3" xfId="8086"/>
    <cellStyle name="Отдельная ячейка [печать] 3 3 2" xfId="8087"/>
    <cellStyle name="Отдельная ячейка [печать] 3 3 2 2" xfId="8088"/>
    <cellStyle name="Отдельная ячейка [печать] 3 3 3" xfId="8089"/>
    <cellStyle name="Отдельная ячейка [печать] 3 3 3 2" xfId="8090"/>
    <cellStyle name="Отдельная ячейка [печать] 3 3 4" xfId="8091"/>
    <cellStyle name="Отдельная ячейка [печать] 3 3 5" xfId="8092"/>
    <cellStyle name="Отдельная ячейка [печать] 3 4" xfId="8093"/>
    <cellStyle name="Отдельная ячейка [печать] 3 4 2" xfId="8094"/>
    <cellStyle name="Отдельная ячейка [печать] 3 4 3" xfId="8095"/>
    <cellStyle name="Отдельная ячейка [печать] 3 4 4" xfId="8096"/>
    <cellStyle name="Отдельная ячейка [печать] 3 4 5" xfId="8097"/>
    <cellStyle name="Отдельная ячейка [печать] 3 5" xfId="8098"/>
    <cellStyle name="Отдельная ячейка [печать] 3 5 2" xfId="8099"/>
    <cellStyle name="Отдельная ячейка [печать] 3 6" xfId="8100"/>
    <cellStyle name="Отдельная ячейка [печать] 3 7" xfId="8101"/>
    <cellStyle name="Отдельная ячейка [печать] 3 8" xfId="8102"/>
    <cellStyle name="Отдельная ячейка [печать] 4" xfId="8103"/>
    <cellStyle name="Отдельная ячейка [печать] 4 2" xfId="8104"/>
    <cellStyle name="Отдельная ячейка [печать] 4 2 2" xfId="8105"/>
    <cellStyle name="Отдельная ячейка [печать] 4 2 2 2" xfId="8106"/>
    <cellStyle name="Отдельная ячейка [печать] 4 2 2 3" xfId="8107"/>
    <cellStyle name="Отдельная ячейка [печать] 4 2 3" xfId="8108"/>
    <cellStyle name="Отдельная ячейка [печать] 4 2 3 2" xfId="8109"/>
    <cellStyle name="Отдельная ячейка [печать] 4 2 3 2 2" xfId="8110"/>
    <cellStyle name="Отдельная ячейка [печать] 4 2 3 3" xfId="8111"/>
    <cellStyle name="Отдельная ячейка [печать] 4 2 3 4" xfId="8112"/>
    <cellStyle name="Отдельная ячейка [печать] 4 2 3 5" xfId="8113"/>
    <cellStyle name="Отдельная ячейка [печать] 4 2 4" xfId="8114"/>
    <cellStyle name="Отдельная ячейка [печать] 4 2 4 2" xfId="8115"/>
    <cellStyle name="Отдельная ячейка [печать] 4 2 5" xfId="8116"/>
    <cellStyle name="Отдельная ячейка [печать] 4 2 6" xfId="8117"/>
    <cellStyle name="Отдельная ячейка [печать] 4 2 7" xfId="8118"/>
    <cellStyle name="Отдельная ячейка [печать] 4 3" xfId="8119"/>
    <cellStyle name="Отдельная ячейка [печать] 4 3 2" xfId="8120"/>
    <cellStyle name="Отдельная ячейка [печать] 4 3 2 2" xfId="8121"/>
    <cellStyle name="Отдельная ячейка [печать] 4 3 3" xfId="8122"/>
    <cellStyle name="Отдельная ячейка [печать] 4 3 3 2" xfId="8123"/>
    <cellStyle name="Отдельная ячейка [печать] 4 3 4" xfId="8124"/>
    <cellStyle name="Отдельная ячейка [печать] 4 3 5" xfId="8125"/>
    <cellStyle name="Отдельная ячейка [печать] 4 4" xfId="8126"/>
    <cellStyle name="Отдельная ячейка [печать] 4 4 2" xfId="8127"/>
    <cellStyle name="Отдельная ячейка [печать] 4 4 3" xfId="8128"/>
    <cellStyle name="Отдельная ячейка [печать] 4 4 4" xfId="8129"/>
    <cellStyle name="Отдельная ячейка [печать] 4 4 5" xfId="8130"/>
    <cellStyle name="Отдельная ячейка [печать] 4 5" xfId="8131"/>
    <cellStyle name="Отдельная ячейка [печать] 4 5 2" xfId="8132"/>
    <cellStyle name="Отдельная ячейка [печать] 4 6" xfId="8133"/>
    <cellStyle name="Отдельная ячейка [печать] 4 7" xfId="8134"/>
    <cellStyle name="Отдельная ячейка [печать] 4 8" xfId="8135"/>
    <cellStyle name="Отдельная ячейка [печать] 5" xfId="8136"/>
    <cellStyle name="Отдельная ячейка [печать] 5 2" xfId="8137"/>
    <cellStyle name="Отдельная ячейка [печать] 5 2 2" xfId="8138"/>
    <cellStyle name="Отдельная ячейка [печать] 5 2 2 2" xfId="8139"/>
    <cellStyle name="Отдельная ячейка [печать] 5 2 2 3" xfId="8140"/>
    <cellStyle name="Отдельная ячейка [печать] 5 2 3" xfId="8141"/>
    <cellStyle name="Отдельная ячейка [печать] 5 2 3 2" xfId="8142"/>
    <cellStyle name="Отдельная ячейка [печать] 5 2 3 2 2" xfId="8143"/>
    <cellStyle name="Отдельная ячейка [печать] 5 2 3 3" xfId="8144"/>
    <cellStyle name="Отдельная ячейка [печать] 5 2 3 4" xfId="8145"/>
    <cellStyle name="Отдельная ячейка [печать] 5 2 3 5" xfId="8146"/>
    <cellStyle name="Отдельная ячейка [печать] 5 2 4" xfId="8147"/>
    <cellStyle name="Отдельная ячейка [печать] 5 2 4 2" xfId="8148"/>
    <cellStyle name="Отдельная ячейка [печать] 5 2 5" xfId="8149"/>
    <cellStyle name="Отдельная ячейка [печать] 5 2 6" xfId="8150"/>
    <cellStyle name="Отдельная ячейка [печать] 5 2 7" xfId="8151"/>
    <cellStyle name="Отдельная ячейка [печать] 5 3" xfId="8152"/>
    <cellStyle name="Отдельная ячейка [печать] 5 3 2" xfId="8153"/>
    <cellStyle name="Отдельная ячейка [печать] 5 3 2 2" xfId="8154"/>
    <cellStyle name="Отдельная ячейка [печать] 5 3 3" xfId="8155"/>
    <cellStyle name="Отдельная ячейка [печать] 5 3 3 2" xfId="8156"/>
    <cellStyle name="Отдельная ячейка [печать] 5 3 4" xfId="8157"/>
    <cellStyle name="Отдельная ячейка [печать] 5 3 5" xfId="8158"/>
    <cellStyle name="Отдельная ячейка [печать] 5 4" xfId="8159"/>
    <cellStyle name="Отдельная ячейка [печать] 5 4 2" xfId="8160"/>
    <cellStyle name="Отдельная ячейка [печать] 5 4 3" xfId="8161"/>
    <cellStyle name="Отдельная ячейка [печать] 5 4 4" xfId="8162"/>
    <cellStyle name="Отдельная ячейка [печать] 5 4 5" xfId="8163"/>
    <cellStyle name="Отдельная ячейка [печать] 5 5" xfId="8164"/>
    <cellStyle name="Отдельная ячейка [печать] 5 5 2" xfId="8165"/>
    <cellStyle name="Отдельная ячейка [печать] 5 6" xfId="8166"/>
    <cellStyle name="Отдельная ячейка [печать] 5 7" xfId="8167"/>
    <cellStyle name="Отдельная ячейка [печать] 5 8" xfId="8168"/>
    <cellStyle name="Отдельная ячейка [печать] 6" xfId="8169"/>
    <cellStyle name="Отдельная ячейка [печать] 6 2" xfId="8170"/>
    <cellStyle name="Отдельная ячейка [печать] 6 2 2" xfId="8171"/>
    <cellStyle name="Отдельная ячейка [печать] 6 2 2 2" xfId="8172"/>
    <cellStyle name="Отдельная ячейка [печать] 6 2 2 3" xfId="8173"/>
    <cellStyle name="Отдельная ячейка [печать] 6 2 3" xfId="8174"/>
    <cellStyle name="Отдельная ячейка [печать] 6 2 3 2" xfId="8175"/>
    <cellStyle name="Отдельная ячейка [печать] 6 2 3 2 2" xfId="8176"/>
    <cellStyle name="Отдельная ячейка [печать] 6 2 3 3" xfId="8177"/>
    <cellStyle name="Отдельная ячейка [печать] 6 2 3 4" xfId="8178"/>
    <cellStyle name="Отдельная ячейка [печать] 6 2 3 5" xfId="8179"/>
    <cellStyle name="Отдельная ячейка [печать] 6 2 4" xfId="8180"/>
    <cellStyle name="Отдельная ячейка [печать] 6 2 4 2" xfId="8181"/>
    <cellStyle name="Отдельная ячейка [печать] 6 2 5" xfId="8182"/>
    <cellStyle name="Отдельная ячейка [печать] 6 2 6" xfId="8183"/>
    <cellStyle name="Отдельная ячейка [печать] 6 2 7" xfId="8184"/>
    <cellStyle name="Отдельная ячейка [печать] 6 3" xfId="8185"/>
    <cellStyle name="Отдельная ячейка [печать] 6 3 2" xfId="8186"/>
    <cellStyle name="Отдельная ячейка [печать] 6 3 2 2" xfId="8187"/>
    <cellStyle name="Отдельная ячейка [печать] 6 3 3" xfId="8188"/>
    <cellStyle name="Отдельная ячейка [печать] 6 3 3 2" xfId="8189"/>
    <cellStyle name="Отдельная ячейка [печать] 6 3 4" xfId="8190"/>
    <cellStyle name="Отдельная ячейка [печать] 6 3 5" xfId="8191"/>
    <cellStyle name="Отдельная ячейка [печать] 6 4" xfId="8192"/>
    <cellStyle name="Отдельная ячейка [печать] 6 4 2" xfId="8193"/>
    <cellStyle name="Отдельная ячейка [печать] 6 4 3" xfId="8194"/>
    <cellStyle name="Отдельная ячейка [печать] 6 4 4" xfId="8195"/>
    <cellStyle name="Отдельная ячейка [печать] 6 4 5" xfId="8196"/>
    <cellStyle name="Отдельная ячейка [печать] 6 5" xfId="8197"/>
    <cellStyle name="Отдельная ячейка [печать] 6 5 2" xfId="8198"/>
    <cellStyle name="Отдельная ячейка [печать] 6 6" xfId="8199"/>
    <cellStyle name="Отдельная ячейка [печать] 6 7" xfId="8200"/>
    <cellStyle name="Отдельная ячейка [печать] 6 8" xfId="8201"/>
    <cellStyle name="Отдельная ячейка [печать] 7" xfId="8202"/>
    <cellStyle name="Отдельная ячейка [печать] 7 2" xfId="8203"/>
    <cellStyle name="Отдельная ячейка [печать] 7 2 2" xfId="8204"/>
    <cellStyle name="Отдельная ячейка [печать] 7 2 2 2" xfId="8205"/>
    <cellStyle name="Отдельная ячейка [печать] 7 2 2 3" xfId="8206"/>
    <cellStyle name="Отдельная ячейка [печать] 7 2 3" xfId="8207"/>
    <cellStyle name="Отдельная ячейка [печать] 7 2 3 2" xfId="8208"/>
    <cellStyle name="Отдельная ячейка [печать] 7 2 3 2 2" xfId="8209"/>
    <cellStyle name="Отдельная ячейка [печать] 7 2 3 3" xfId="8210"/>
    <cellStyle name="Отдельная ячейка [печать] 7 2 3 4" xfId="8211"/>
    <cellStyle name="Отдельная ячейка [печать] 7 2 3 5" xfId="8212"/>
    <cellStyle name="Отдельная ячейка [печать] 7 2 4" xfId="8213"/>
    <cellStyle name="Отдельная ячейка [печать] 7 2 4 2" xfId="8214"/>
    <cellStyle name="Отдельная ячейка [печать] 7 2 5" xfId="8215"/>
    <cellStyle name="Отдельная ячейка [печать] 7 2 6" xfId="8216"/>
    <cellStyle name="Отдельная ячейка [печать] 7 2 7" xfId="8217"/>
    <cellStyle name="Отдельная ячейка [печать] 7 3" xfId="8218"/>
    <cellStyle name="Отдельная ячейка [печать] 7 3 2" xfId="8219"/>
    <cellStyle name="Отдельная ячейка [печать] 7 3 2 2" xfId="8220"/>
    <cellStyle name="Отдельная ячейка [печать] 7 3 3" xfId="8221"/>
    <cellStyle name="Отдельная ячейка [печать] 7 3 3 2" xfId="8222"/>
    <cellStyle name="Отдельная ячейка [печать] 7 3 4" xfId="8223"/>
    <cellStyle name="Отдельная ячейка [печать] 7 3 5" xfId="8224"/>
    <cellStyle name="Отдельная ячейка [печать] 7 4" xfId="8225"/>
    <cellStyle name="Отдельная ячейка [печать] 7 4 2" xfId="8226"/>
    <cellStyle name="Отдельная ячейка [печать] 7 4 3" xfId="8227"/>
    <cellStyle name="Отдельная ячейка [печать] 7 4 4" xfId="8228"/>
    <cellStyle name="Отдельная ячейка [печать] 7 4 5" xfId="8229"/>
    <cellStyle name="Отдельная ячейка [печать] 7 5" xfId="8230"/>
    <cellStyle name="Отдельная ячейка [печать] 7 5 2" xfId="8231"/>
    <cellStyle name="Отдельная ячейка [печать] 7 6" xfId="8232"/>
    <cellStyle name="Отдельная ячейка [печать] 7 7" xfId="8233"/>
    <cellStyle name="Отдельная ячейка [печать] 7 8" xfId="8234"/>
    <cellStyle name="Отдельная ячейка [печать] 8" xfId="8235"/>
    <cellStyle name="Отдельная ячейка [печать] 8 2" xfId="8236"/>
    <cellStyle name="Отдельная ячейка [печать] 8 2 2" xfId="8237"/>
    <cellStyle name="Отдельная ячейка [печать] 8 2 2 2" xfId="8238"/>
    <cellStyle name="Отдельная ячейка [печать] 8 2 2 3" xfId="8239"/>
    <cellStyle name="Отдельная ячейка [печать] 8 2 3" xfId="8240"/>
    <cellStyle name="Отдельная ячейка [печать] 8 2 3 2" xfId="8241"/>
    <cellStyle name="Отдельная ячейка [печать] 8 2 3 2 2" xfId="8242"/>
    <cellStyle name="Отдельная ячейка [печать] 8 2 3 3" xfId="8243"/>
    <cellStyle name="Отдельная ячейка [печать] 8 2 3 4" xfId="8244"/>
    <cellStyle name="Отдельная ячейка [печать] 8 2 3 5" xfId="8245"/>
    <cellStyle name="Отдельная ячейка [печать] 8 2 4" xfId="8246"/>
    <cellStyle name="Отдельная ячейка [печать] 8 2 4 2" xfId="8247"/>
    <cellStyle name="Отдельная ячейка [печать] 8 2 5" xfId="8248"/>
    <cellStyle name="Отдельная ячейка [печать] 8 2 6" xfId="8249"/>
    <cellStyle name="Отдельная ячейка [печать] 8 2 7" xfId="8250"/>
    <cellStyle name="Отдельная ячейка [печать] 8 3" xfId="8251"/>
    <cellStyle name="Отдельная ячейка [печать] 8 3 2" xfId="8252"/>
    <cellStyle name="Отдельная ячейка [печать] 8 3 2 2" xfId="8253"/>
    <cellStyle name="Отдельная ячейка [печать] 8 3 3" xfId="8254"/>
    <cellStyle name="Отдельная ячейка [печать] 8 3 3 2" xfId="8255"/>
    <cellStyle name="Отдельная ячейка [печать] 8 3 4" xfId="8256"/>
    <cellStyle name="Отдельная ячейка [печать] 8 3 5" xfId="8257"/>
    <cellStyle name="Отдельная ячейка [печать] 8 4" xfId="8258"/>
    <cellStyle name="Отдельная ячейка [печать] 8 4 2" xfId="8259"/>
    <cellStyle name="Отдельная ячейка [печать] 8 4 3" xfId="8260"/>
    <cellStyle name="Отдельная ячейка [печать] 8 4 4" xfId="8261"/>
    <cellStyle name="Отдельная ячейка [печать] 8 4 5" xfId="8262"/>
    <cellStyle name="Отдельная ячейка [печать] 8 5" xfId="8263"/>
    <cellStyle name="Отдельная ячейка [печать] 8 5 2" xfId="8264"/>
    <cellStyle name="Отдельная ячейка [печать] 8 6" xfId="8265"/>
    <cellStyle name="Отдельная ячейка [печать] 8 7" xfId="8266"/>
    <cellStyle name="Отдельная ячейка [печать] 8 8" xfId="8267"/>
    <cellStyle name="Отдельная ячейка [печать] 9" xfId="8268"/>
    <cellStyle name="Отдельная ячейка [печать] 9 2" xfId="8269"/>
    <cellStyle name="Отдельная ячейка [печать] 9 2 2" xfId="8270"/>
    <cellStyle name="Отдельная ячейка [печать] 9 2 2 2" xfId="8271"/>
    <cellStyle name="Отдельная ячейка [печать] 9 2 2 3" xfId="8272"/>
    <cellStyle name="Отдельная ячейка [печать] 9 2 3" xfId="8273"/>
    <cellStyle name="Отдельная ячейка [печать] 9 2 3 2" xfId="8274"/>
    <cellStyle name="Отдельная ячейка [печать] 9 2 3 3" xfId="8275"/>
    <cellStyle name="Отдельная ячейка [печать] 9 2 3 4" xfId="8276"/>
    <cellStyle name="Отдельная ячейка [печать] 9 2 4" xfId="8277"/>
    <cellStyle name="Отдельная ячейка [печать] 9 2 4 2" xfId="8278"/>
    <cellStyle name="Отдельная ячейка [печать] 9 2 5" xfId="8279"/>
    <cellStyle name="Отдельная ячейка [печать] 9 3" xfId="8280"/>
    <cellStyle name="Отдельная ячейка [печать] 9 3 2" xfId="8281"/>
    <cellStyle name="Отдельная ячейка [печать] 9 3 2 2" xfId="8282"/>
    <cellStyle name="Отдельная ячейка [печать] 9 3 3" xfId="8283"/>
    <cellStyle name="Отдельная ячейка [печать] 9 3 3 2" xfId="8284"/>
    <cellStyle name="Отдельная ячейка [печать] 9 3 4" xfId="8285"/>
    <cellStyle name="Отдельная ячейка [печать] 9 3 5" xfId="8286"/>
    <cellStyle name="Отдельная ячейка [печать] 9 4" xfId="8287"/>
    <cellStyle name="Отдельная ячейка [печать] 9 4 2" xfId="8288"/>
    <cellStyle name="Отдельная ячейка [печать] 9 5" xfId="8289"/>
    <cellStyle name="Отдельная ячейка [печать] 9 5 2" xfId="8290"/>
    <cellStyle name="Отдельная ячейка [печать] 9 6" xfId="8291"/>
    <cellStyle name="Отдельная ячейка [печать] 9 7" xfId="8292"/>
    <cellStyle name="Отдельная ячейка 10" xfId="8293"/>
    <cellStyle name="Отдельная ячейка 10 2" xfId="8294"/>
    <cellStyle name="Отдельная ячейка 10 2 2" xfId="8295"/>
    <cellStyle name="Отдельная ячейка 10 2 2 2" xfId="8296"/>
    <cellStyle name="Отдельная ячейка 10 2 2 3" xfId="8297"/>
    <cellStyle name="Отдельная ячейка 10 2 3" xfId="8298"/>
    <cellStyle name="Отдельная ячейка 10 2 3 2" xfId="8299"/>
    <cellStyle name="Отдельная ячейка 10 2 3 3" xfId="8300"/>
    <cellStyle name="Отдельная ячейка 10 2 3 4" xfId="8301"/>
    <cellStyle name="Отдельная ячейка 10 2 4" xfId="8302"/>
    <cellStyle name="Отдельная ячейка 10 2 4 2" xfId="8303"/>
    <cellStyle name="Отдельная ячейка 10 2 5" xfId="8304"/>
    <cellStyle name="Отдельная ячейка 10 3" xfId="8305"/>
    <cellStyle name="Отдельная ячейка 10 3 2" xfId="8306"/>
    <cellStyle name="Отдельная ячейка 10 3 2 2" xfId="8307"/>
    <cellStyle name="Отдельная ячейка 10 3 3" xfId="8308"/>
    <cellStyle name="Отдельная ячейка 10 3 3 2" xfId="8309"/>
    <cellStyle name="Отдельная ячейка 10 3 4" xfId="8310"/>
    <cellStyle name="Отдельная ячейка 10 3 5" xfId="8311"/>
    <cellStyle name="Отдельная ячейка 10 4" xfId="8312"/>
    <cellStyle name="Отдельная ячейка 10 4 2" xfId="8313"/>
    <cellStyle name="Отдельная ячейка 10 5" xfId="8314"/>
    <cellStyle name="Отдельная ячейка 10 5 2" xfId="8315"/>
    <cellStyle name="Отдельная ячейка 10 6" xfId="8316"/>
    <cellStyle name="Отдельная ячейка 10 7" xfId="8317"/>
    <cellStyle name="Отдельная ячейка 100" xfId="8318"/>
    <cellStyle name="Отдельная ячейка 101" xfId="8319"/>
    <cellStyle name="Отдельная ячейка 102" xfId="8320"/>
    <cellStyle name="Отдельная ячейка 103" xfId="8321"/>
    <cellStyle name="Отдельная ячейка 104" xfId="8322"/>
    <cellStyle name="Отдельная ячейка 105" xfId="8323"/>
    <cellStyle name="Отдельная ячейка 106" xfId="8324"/>
    <cellStyle name="Отдельная ячейка 107" xfId="8325"/>
    <cellStyle name="Отдельная ячейка 108" xfId="8326"/>
    <cellStyle name="Отдельная ячейка 109" xfId="8327"/>
    <cellStyle name="Отдельная ячейка 11" xfId="8328"/>
    <cellStyle name="Отдельная ячейка 11 2" xfId="8329"/>
    <cellStyle name="Отдельная ячейка 11 2 2" xfId="8330"/>
    <cellStyle name="Отдельная ячейка 11 2 2 2" xfId="8331"/>
    <cellStyle name="Отдельная ячейка 11 2 2 3" xfId="8332"/>
    <cellStyle name="Отдельная ячейка 11 2 3" xfId="8333"/>
    <cellStyle name="Отдельная ячейка 11 2 3 2" xfId="8334"/>
    <cellStyle name="Отдельная ячейка 11 2 3 3" xfId="8335"/>
    <cellStyle name="Отдельная ячейка 11 2 3 4" xfId="8336"/>
    <cellStyle name="Отдельная ячейка 11 2 4" xfId="8337"/>
    <cellStyle name="Отдельная ячейка 11 2 4 2" xfId="8338"/>
    <cellStyle name="Отдельная ячейка 11 2 5" xfId="8339"/>
    <cellStyle name="Отдельная ячейка 11 3" xfId="8340"/>
    <cellStyle name="Отдельная ячейка 11 3 2" xfId="8341"/>
    <cellStyle name="Отдельная ячейка 11 3 2 2" xfId="8342"/>
    <cellStyle name="Отдельная ячейка 11 3 3" xfId="8343"/>
    <cellStyle name="Отдельная ячейка 11 3 3 2" xfId="8344"/>
    <cellStyle name="Отдельная ячейка 11 3 4" xfId="8345"/>
    <cellStyle name="Отдельная ячейка 11 3 5" xfId="8346"/>
    <cellStyle name="Отдельная ячейка 11 4" xfId="8347"/>
    <cellStyle name="Отдельная ячейка 11 4 2" xfId="8348"/>
    <cellStyle name="Отдельная ячейка 11 5" xfId="8349"/>
    <cellStyle name="Отдельная ячейка 11 5 2" xfId="8350"/>
    <cellStyle name="Отдельная ячейка 11 6" xfId="8351"/>
    <cellStyle name="Отдельная ячейка 11 7" xfId="8352"/>
    <cellStyle name="Отдельная ячейка 110" xfId="8353"/>
    <cellStyle name="Отдельная ячейка 111" xfId="8354"/>
    <cellStyle name="Отдельная ячейка 112" xfId="8355"/>
    <cellStyle name="Отдельная ячейка 113" xfId="8356"/>
    <cellStyle name="Отдельная ячейка 114" xfId="8357"/>
    <cellStyle name="Отдельная ячейка 115" xfId="8358"/>
    <cellStyle name="Отдельная ячейка 116" xfId="8359"/>
    <cellStyle name="Отдельная ячейка 117" xfId="8360"/>
    <cellStyle name="Отдельная ячейка 118" xfId="8361"/>
    <cellStyle name="Отдельная ячейка 119" xfId="8362"/>
    <cellStyle name="Отдельная ячейка 12" xfId="8363"/>
    <cellStyle name="Отдельная ячейка 12 2" xfId="8364"/>
    <cellStyle name="Отдельная ячейка 12 2 2" xfId="8365"/>
    <cellStyle name="Отдельная ячейка 12 2 2 2" xfId="8366"/>
    <cellStyle name="Отдельная ячейка 12 2 2 3" xfId="8367"/>
    <cellStyle name="Отдельная ячейка 12 2 3" xfId="8368"/>
    <cellStyle name="Отдельная ячейка 12 2 3 2" xfId="8369"/>
    <cellStyle name="Отдельная ячейка 12 2 3 3" xfId="8370"/>
    <cellStyle name="Отдельная ячейка 12 2 3 4" xfId="8371"/>
    <cellStyle name="Отдельная ячейка 12 2 4" xfId="8372"/>
    <cellStyle name="Отдельная ячейка 12 2 4 2" xfId="8373"/>
    <cellStyle name="Отдельная ячейка 12 2 5" xfId="8374"/>
    <cellStyle name="Отдельная ячейка 12 3" xfId="8375"/>
    <cellStyle name="Отдельная ячейка 12 3 2" xfId="8376"/>
    <cellStyle name="Отдельная ячейка 12 3 2 2" xfId="8377"/>
    <cellStyle name="Отдельная ячейка 12 3 3" xfId="8378"/>
    <cellStyle name="Отдельная ячейка 12 3 3 2" xfId="8379"/>
    <cellStyle name="Отдельная ячейка 12 3 4" xfId="8380"/>
    <cellStyle name="Отдельная ячейка 12 3 5" xfId="8381"/>
    <cellStyle name="Отдельная ячейка 12 4" xfId="8382"/>
    <cellStyle name="Отдельная ячейка 12 4 2" xfId="8383"/>
    <cellStyle name="Отдельная ячейка 12 5" xfId="8384"/>
    <cellStyle name="Отдельная ячейка 12 5 2" xfId="8385"/>
    <cellStyle name="Отдельная ячейка 12 6" xfId="8386"/>
    <cellStyle name="Отдельная ячейка 12 7" xfId="8387"/>
    <cellStyle name="Отдельная ячейка 120" xfId="8388"/>
    <cellStyle name="Отдельная ячейка 121" xfId="8389"/>
    <cellStyle name="Отдельная ячейка 122" xfId="8390"/>
    <cellStyle name="Отдельная ячейка 123" xfId="8391"/>
    <cellStyle name="Отдельная ячейка 124" xfId="8392"/>
    <cellStyle name="Отдельная ячейка 125" xfId="8393"/>
    <cellStyle name="Отдельная ячейка 126" xfId="8394"/>
    <cellStyle name="Отдельная ячейка 127" xfId="8395"/>
    <cellStyle name="Отдельная ячейка 128" xfId="8396"/>
    <cellStyle name="Отдельная ячейка 129" xfId="8397"/>
    <cellStyle name="Отдельная ячейка 13" xfId="8398"/>
    <cellStyle name="Отдельная ячейка 13 2" xfId="8399"/>
    <cellStyle name="Отдельная ячейка 13 2 2" xfId="8400"/>
    <cellStyle name="Отдельная ячейка 13 2 2 2" xfId="8401"/>
    <cellStyle name="Отдельная ячейка 13 2 2 3" xfId="8402"/>
    <cellStyle name="Отдельная ячейка 13 2 3" xfId="8403"/>
    <cellStyle name="Отдельная ячейка 13 2 3 2" xfId="8404"/>
    <cellStyle name="Отдельная ячейка 13 2 3 3" xfId="8405"/>
    <cellStyle name="Отдельная ячейка 13 2 3 4" xfId="8406"/>
    <cellStyle name="Отдельная ячейка 13 2 4" xfId="8407"/>
    <cellStyle name="Отдельная ячейка 13 2 4 2" xfId="8408"/>
    <cellStyle name="Отдельная ячейка 13 2 5" xfId="8409"/>
    <cellStyle name="Отдельная ячейка 13 3" xfId="8410"/>
    <cellStyle name="Отдельная ячейка 13 3 2" xfId="8411"/>
    <cellStyle name="Отдельная ячейка 13 3 2 2" xfId="8412"/>
    <cellStyle name="Отдельная ячейка 13 3 3" xfId="8413"/>
    <cellStyle name="Отдельная ячейка 13 3 3 2" xfId="8414"/>
    <cellStyle name="Отдельная ячейка 13 3 4" xfId="8415"/>
    <cellStyle name="Отдельная ячейка 13 3 5" xfId="8416"/>
    <cellStyle name="Отдельная ячейка 13 4" xfId="8417"/>
    <cellStyle name="Отдельная ячейка 13 4 2" xfId="8418"/>
    <cellStyle name="Отдельная ячейка 13 5" xfId="8419"/>
    <cellStyle name="Отдельная ячейка 13 5 2" xfId="8420"/>
    <cellStyle name="Отдельная ячейка 13 6" xfId="8421"/>
    <cellStyle name="Отдельная ячейка 13 7" xfId="8422"/>
    <cellStyle name="Отдельная ячейка 130" xfId="8423"/>
    <cellStyle name="Отдельная ячейка 131" xfId="8424"/>
    <cellStyle name="Отдельная ячейка 132" xfId="14513"/>
    <cellStyle name="Отдельная ячейка 14" xfId="8425"/>
    <cellStyle name="Отдельная ячейка 14 2" xfId="8426"/>
    <cellStyle name="Отдельная ячейка 14 2 2" xfId="8427"/>
    <cellStyle name="Отдельная ячейка 14 2 2 2" xfId="8428"/>
    <cellStyle name="Отдельная ячейка 14 2 2 3" xfId="8429"/>
    <cellStyle name="Отдельная ячейка 14 2 3" xfId="8430"/>
    <cellStyle name="Отдельная ячейка 14 2 3 2" xfId="8431"/>
    <cellStyle name="Отдельная ячейка 14 2 3 3" xfId="8432"/>
    <cellStyle name="Отдельная ячейка 14 2 3 4" xfId="8433"/>
    <cellStyle name="Отдельная ячейка 14 2 4" xfId="8434"/>
    <cellStyle name="Отдельная ячейка 14 2 4 2" xfId="8435"/>
    <cellStyle name="Отдельная ячейка 14 2 5" xfId="8436"/>
    <cellStyle name="Отдельная ячейка 14 3" xfId="8437"/>
    <cellStyle name="Отдельная ячейка 14 3 2" xfId="8438"/>
    <cellStyle name="Отдельная ячейка 14 3 2 2" xfId="8439"/>
    <cellStyle name="Отдельная ячейка 14 3 3" xfId="8440"/>
    <cellStyle name="Отдельная ячейка 14 3 3 2" xfId="8441"/>
    <cellStyle name="Отдельная ячейка 14 3 4" xfId="8442"/>
    <cellStyle name="Отдельная ячейка 14 3 5" xfId="8443"/>
    <cellStyle name="Отдельная ячейка 14 4" xfId="8444"/>
    <cellStyle name="Отдельная ячейка 14 4 2" xfId="8445"/>
    <cellStyle name="Отдельная ячейка 14 5" xfId="8446"/>
    <cellStyle name="Отдельная ячейка 14 5 2" xfId="8447"/>
    <cellStyle name="Отдельная ячейка 14 6" xfId="8448"/>
    <cellStyle name="Отдельная ячейка 14 7" xfId="8449"/>
    <cellStyle name="Отдельная ячейка 15" xfId="8450"/>
    <cellStyle name="Отдельная ячейка 15 10" xfId="8451"/>
    <cellStyle name="Отдельная ячейка 15 10 2" xfId="8452"/>
    <cellStyle name="Отдельная ячейка 15 10 2 2" xfId="8453"/>
    <cellStyle name="Отдельная ячейка 15 10 3" xfId="8454"/>
    <cellStyle name="Отдельная ячейка 15 10 3 2" xfId="8455"/>
    <cellStyle name="Отдельная ячейка 15 10 4" xfId="8456"/>
    <cellStyle name="Отдельная ячейка 15 10 5" xfId="8457"/>
    <cellStyle name="Отдельная ячейка 15 11" xfId="8458"/>
    <cellStyle name="Отдельная ячейка 15 11 2" xfId="8459"/>
    <cellStyle name="Отдельная ячейка 15 12" xfId="8460"/>
    <cellStyle name="Отдельная ячейка 15 12 2" xfId="8461"/>
    <cellStyle name="Отдельная ячейка 15 13" xfId="8462"/>
    <cellStyle name="Отдельная ячейка 15 14" xfId="8463"/>
    <cellStyle name="Отдельная ячейка 15 2" xfId="8464"/>
    <cellStyle name="Отдельная ячейка 15 2 2" xfId="8465"/>
    <cellStyle name="Отдельная ячейка 15 2 2 2" xfId="8466"/>
    <cellStyle name="Отдельная ячейка 15 2 2 2 2" xfId="8467"/>
    <cellStyle name="Отдельная ячейка 15 2 2 3" xfId="8468"/>
    <cellStyle name="Отдельная ячейка 15 2 2 4" xfId="8469"/>
    <cellStyle name="Отдельная ячейка 15 2 3" xfId="8470"/>
    <cellStyle name="Отдельная ячейка 15 2 3 2" xfId="8471"/>
    <cellStyle name="Отдельная ячейка 15 2 3 2 2" xfId="8472"/>
    <cellStyle name="Отдельная ячейка 15 2 3 3" xfId="8473"/>
    <cellStyle name="Отдельная ячейка 15 2 3 4" xfId="8474"/>
    <cellStyle name="Отдельная ячейка 15 2 4" xfId="8475"/>
    <cellStyle name="Отдельная ячейка 15 2 4 2" xfId="8476"/>
    <cellStyle name="Отдельная ячейка 15 2 5" xfId="8477"/>
    <cellStyle name="Отдельная ячейка 15 3" xfId="8478"/>
    <cellStyle name="Отдельная ячейка 15 3 2" xfId="8479"/>
    <cellStyle name="Отдельная ячейка 15 3 2 2" xfId="8480"/>
    <cellStyle name="Отдельная ячейка 15 3 2 2 2" xfId="8481"/>
    <cellStyle name="Отдельная ячейка 15 3 2 3" xfId="8482"/>
    <cellStyle name="Отдельная ячейка 15 3 2 4" xfId="8483"/>
    <cellStyle name="Отдельная ячейка 15 3 3" xfId="8484"/>
    <cellStyle name="Отдельная ячейка 15 3 3 2" xfId="8485"/>
    <cellStyle name="Отдельная ячейка 15 3 3 2 2" xfId="8486"/>
    <cellStyle name="Отдельная ячейка 15 3 3 3" xfId="8487"/>
    <cellStyle name="Отдельная ячейка 15 3 3 4" xfId="8488"/>
    <cellStyle name="Отдельная ячейка 15 3 4" xfId="8489"/>
    <cellStyle name="Отдельная ячейка 15 3 4 2" xfId="8490"/>
    <cellStyle name="Отдельная ячейка 15 3 5" xfId="8491"/>
    <cellStyle name="Отдельная ячейка 15 4" xfId="8492"/>
    <cellStyle name="Отдельная ячейка 15 4 2" xfId="8493"/>
    <cellStyle name="Отдельная ячейка 15 4 2 2" xfId="8494"/>
    <cellStyle name="Отдельная ячейка 15 4 2 2 2" xfId="8495"/>
    <cellStyle name="Отдельная ячейка 15 4 2 3" xfId="8496"/>
    <cellStyle name="Отдельная ячейка 15 4 2 4" xfId="8497"/>
    <cellStyle name="Отдельная ячейка 15 4 3" xfId="8498"/>
    <cellStyle name="Отдельная ячейка 15 4 3 2" xfId="8499"/>
    <cellStyle name="Отдельная ячейка 15 4 3 2 2" xfId="8500"/>
    <cellStyle name="Отдельная ячейка 15 4 3 3" xfId="8501"/>
    <cellStyle name="Отдельная ячейка 15 4 3 4" xfId="8502"/>
    <cellStyle name="Отдельная ячейка 15 4 4" xfId="8503"/>
    <cellStyle name="Отдельная ячейка 15 4 4 2" xfId="8504"/>
    <cellStyle name="Отдельная ячейка 15 4 5" xfId="8505"/>
    <cellStyle name="Отдельная ячейка 15 5" xfId="8506"/>
    <cellStyle name="Отдельная ячейка 15 5 2" xfId="8507"/>
    <cellStyle name="Отдельная ячейка 15 5 2 2" xfId="8508"/>
    <cellStyle name="Отдельная ячейка 15 5 2 2 2" xfId="8509"/>
    <cellStyle name="Отдельная ячейка 15 5 2 3" xfId="8510"/>
    <cellStyle name="Отдельная ячейка 15 5 2 4" xfId="8511"/>
    <cellStyle name="Отдельная ячейка 15 5 3" xfId="8512"/>
    <cellStyle name="Отдельная ячейка 15 5 3 2" xfId="8513"/>
    <cellStyle name="Отдельная ячейка 15 5 3 2 2" xfId="8514"/>
    <cellStyle name="Отдельная ячейка 15 5 3 3" xfId="8515"/>
    <cellStyle name="Отдельная ячейка 15 5 3 4" xfId="8516"/>
    <cellStyle name="Отдельная ячейка 15 5 4" xfId="8517"/>
    <cellStyle name="Отдельная ячейка 15 5 4 2" xfId="8518"/>
    <cellStyle name="Отдельная ячейка 15 5 5" xfId="8519"/>
    <cellStyle name="Отдельная ячейка 15 6" xfId="8520"/>
    <cellStyle name="Отдельная ячейка 15 6 2" xfId="8521"/>
    <cellStyle name="Отдельная ячейка 15 6 2 2" xfId="8522"/>
    <cellStyle name="Отдельная ячейка 15 6 2 2 2" xfId="8523"/>
    <cellStyle name="Отдельная ячейка 15 6 2 3" xfId="8524"/>
    <cellStyle name="Отдельная ячейка 15 6 2 4" xfId="8525"/>
    <cellStyle name="Отдельная ячейка 15 6 3" xfId="8526"/>
    <cellStyle name="Отдельная ячейка 15 6 3 2" xfId="8527"/>
    <cellStyle name="Отдельная ячейка 15 6 3 2 2" xfId="8528"/>
    <cellStyle name="Отдельная ячейка 15 6 3 3" xfId="8529"/>
    <cellStyle name="Отдельная ячейка 15 6 3 4" xfId="8530"/>
    <cellStyle name="Отдельная ячейка 15 6 4" xfId="8531"/>
    <cellStyle name="Отдельная ячейка 15 6 4 2" xfId="8532"/>
    <cellStyle name="Отдельная ячейка 15 6 5" xfId="8533"/>
    <cellStyle name="Отдельная ячейка 15 7" xfId="8534"/>
    <cellStyle name="Отдельная ячейка 15 7 2" xfId="8535"/>
    <cellStyle name="Отдельная ячейка 15 7 2 2" xfId="8536"/>
    <cellStyle name="Отдельная ячейка 15 7 2 2 2" xfId="8537"/>
    <cellStyle name="Отдельная ячейка 15 7 2 3" xfId="8538"/>
    <cellStyle name="Отдельная ячейка 15 7 2 4" xfId="8539"/>
    <cellStyle name="Отдельная ячейка 15 7 3" xfId="8540"/>
    <cellStyle name="Отдельная ячейка 15 7 3 2" xfId="8541"/>
    <cellStyle name="Отдельная ячейка 15 7 3 2 2" xfId="8542"/>
    <cellStyle name="Отдельная ячейка 15 7 3 3" xfId="8543"/>
    <cellStyle name="Отдельная ячейка 15 7 3 4" xfId="8544"/>
    <cellStyle name="Отдельная ячейка 15 7 4" xfId="8545"/>
    <cellStyle name="Отдельная ячейка 15 7 4 2" xfId="8546"/>
    <cellStyle name="Отдельная ячейка 15 7 5" xfId="8547"/>
    <cellStyle name="Отдельная ячейка 15 8" xfId="8548"/>
    <cellStyle name="Отдельная ячейка 15 8 2" xfId="8549"/>
    <cellStyle name="Отдельная ячейка 15 8 2 2" xfId="8550"/>
    <cellStyle name="Отдельная ячейка 15 8 2 2 2" xfId="8551"/>
    <cellStyle name="Отдельная ячейка 15 8 2 3" xfId="8552"/>
    <cellStyle name="Отдельная ячейка 15 8 2 4" xfId="8553"/>
    <cellStyle name="Отдельная ячейка 15 8 3" xfId="8554"/>
    <cellStyle name="Отдельная ячейка 15 8 3 2" xfId="8555"/>
    <cellStyle name="Отдельная ячейка 15 8 3 2 2" xfId="8556"/>
    <cellStyle name="Отдельная ячейка 15 8 3 3" xfId="8557"/>
    <cellStyle name="Отдельная ячейка 15 8 3 4" xfId="8558"/>
    <cellStyle name="Отдельная ячейка 15 8 4" xfId="8559"/>
    <cellStyle name="Отдельная ячейка 15 8 4 2" xfId="8560"/>
    <cellStyle name="Отдельная ячейка 15 8 5" xfId="8561"/>
    <cellStyle name="Отдельная ячейка 15 9" xfId="8562"/>
    <cellStyle name="Отдельная ячейка 15 9 2" xfId="8563"/>
    <cellStyle name="Отдельная ячейка 15 9 3" xfId="8564"/>
    <cellStyle name="Отдельная ячейка 15_10470_35589_Расчет показателей КФМ" xfId="8565"/>
    <cellStyle name="Отдельная ячейка 16" xfId="8566"/>
    <cellStyle name="Отдельная ячейка 16 2" xfId="8567"/>
    <cellStyle name="Отдельная ячейка 16 2 2" xfId="8568"/>
    <cellStyle name="Отдельная ячейка 16 2 2 2" xfId="8569"/>
    <cellStyle name="Отдельная ячейка 16 2 2 3" xfId="8570"/>
    <cellStyle name="Отдельная ячейка 16 2 3" xfId="8571"/>
    <cellStyle name="Отдельная ячейка 16 2 3 2" xfId="8572"/>
    <cellStyle name="Отдельная ячейка 16 2 3 3" xfId="8573"/>
    <cellStyle name="Отдельная ячейка 16 2 3 4" xfId="8574"/>
    <cellStyle name="Отдельная ячейка 16 2 4" xfId="8575"/>
    <cellStyle name="Отдельная ячейка 16 2 4 2" xfId="8576"/>
    <cellStyle name="Отдельная ячейка 16 2 5" xfId="8577"/>
    <cellStyle name="Отдельная ячейка 16 3" xfId="8578"/>
    <cellStyle name="Отдельная ячейка 16 3 2" xfId="8579"/>
    <cellStyle name="Отдельная ячейка 16 3 2 2" xfId="8580"/>
    <cellStyle name="Отдельная ячейка 16 3 3" xfId="8581"/>
    <cellStyle name="Отдельная ячейка 16 3 3 2" xfId="8582"/>
    <cellStyle name="Отдельная ячейка 16 3 4" xfId="8583"/>
    <cellStyle name="Отдельная ячейка 16 3 5" xfId="8584"/>
    <cellStyle name="Отдельная ячейка 16 4" xfId="8585"/>
    <cellStyle name="Отдельная ячейка 16 4 2" xfId="8586"/>
    <cellStyle name="Отдельная ячейка 16 5" xfId="8587"/>
    <cellStyle name="Отдельная ячейка 16 5 2" xfId="8588"/>
    <cellStyle name="Отдельная ячейка 16 6" xfId="8589"/>
    <cellStyle name="Отдельная ячейка 16 7" xfId="8590"/>
    <cellStyle name="Отдельная ячейка 17" xfId="8591"/>
    <cellStyle name="Отдельная ячейка 17 2" xfId="8592"/>
    <cellStyle name="Отдельная ячейка 17 2 2" xfId="8593"/>
    <cellStyle name="Отдельная ячейка 17 2 2 2" xfId="8594"/>
    <cellStyle name="Отдельная ячейка 17 2 2 3" xfId="8595"/>
    <cellStyle name="Отдельная ячейка 17 2 3" xfId="8596"/>
    <cellStyle name="Отдельная ячейка 17 2 3 2" xfId="8597"/>
    <cellStyle name="Отдельная ячейка 17 2 3 3" xfId="8598"/>
    <cellStyle name="Отдельная ячейка 17 2 3 4" xfId="8599"/>
    <cellStyle name="Отдельная ячейка 17 2 4" xfId="8600"/>
    <cellStyle name="Отдельная ячейка 17 2 4 2" xfId="8601"/>
    <cellStyle name="Отдельная ячейка 17 2 5" xfId="8602"/>
    <cellStyle name="Отдельная ячейка 17 3" xfId="8603"/>
    <cellStyle name="Отдельная ячейка 17 3 2" xfId="8604"/>
    <cellStyle name="Отдельная ячейка 17 3 2 2" xfId="8605"/>
    <cellStyle name="Отдельная ячейка 17 3 3" xfId="8606"/>
    <cellStyle name="Отдельная ячейка 17 3 3 2" xfId="8607"/>
    <cellStyle name="Отдельная ячейка 17 3 4" xfId="8608"/>
    <cellStyle name="Отдельная ячейка 17 3 5" xfId="8609"/>
    <cellStyle name="Отдельная ячейка 17 4" xfId="8610"/>
    <cellStyle name="Отдельная ячейка 17 4 2" xfId="8611"/>
    <cellStyle name="Отдельная ячейка 17 5" xfId="8612"/>
    <cellStyle name="Отдельная ячейка 17 5 2" xfId="8613"/>
    <cellStyle name="Отдельная ячейка 17 6" xfId="8614"/>
    <cellStyle name="Отдельная ячейка 17 7" xfId="8615"/>
    <cellStyle name="Отдельная ячейка 18" xfId="8616"/>
    <cellStyle name="Отдельная ячейка 18 2" xfId="8617"/>
    <cellStyle name="Отдельная ячейка 18 2 2" xfId="8618"/>
    <cellStyle name="Отдельная ячейка 18 2 2 2" xfId="8619"/>
    <cellStyle name="Отдельная ячейка 18 2 2 3" xfId="8620"/>
    <cellStyle name="Отдельная ячейка 18 2 3" xfId="8621"/>
    <cellStyle name="Отдельная ячейка 18 2 3 2" xfId="8622"/>
    <cellStyle name="Отдельная ячейка 18 2 3 3" xfId="8623"/>
    <cellStyle name="Отдельная ячейка 18 2 3 4" xfId="8624"/>
    <cellStyle name="Отдельная ячейка 18 2 4" xfId="8625"/>
    <cellStyle name="Отдельная ячейка 18 2 4 2" xfId="8626"/>
    <cellStyle name="Отдельная ячейка 18 2 5" xfId="8627"/>
    <cellStyle name="Отдельная ячейка 18 3" xfId="8628"/>
    <cellStyle name="Отдельная ячейка 18 3 2" xfId="8629"/>
    <cellStyle name="Отдельная ячейка 18 3 2 2" xfId="8630"/>
    <cellStyle name="Отдельная ячейка 18 3 3" xfId="8631"/>
    <cellStyle name="Отдельная ячейка 18 3 3 2" xfId="8632"/>
    <cellStyle name="Отдельная ячейка 18 3 4" xfId="8633"/>
    <cellStyle name="Отдельная ячейка 18 3 5" xfId="8634"/>
    <cellStyle name="Отдельная ячейка 18 4" xfId="8635"/>
    <cellStyle name="Отдельная ячейка 18 4 2" xfId="8636"/>
    <cellStyle name="Отдельная ячейка 18 5" xfId="8637"/>
    <cellStyle name="Отдельная ячейка 18 5 2" xfId="8638"/>
    <cellStyle name="Отдельная ячейка 18 6" xfId="8639"/>
    <cellStyle name="Отдельная ячейка 18 7" xfId="8640"/>
    <cellStyle name="Отдельная ячейка 19" xfId="8641"/>
    <cellStyle name="Отдельная ячейка 19 2" xfId="8642"/>
    <cellStyle name="Отдельная ячейка 19 2 2" xfId="8643"/>
    <cellStyle name="Отдельная ячейка 19 2 2 2" xfId="8644"/>
    <cellStyle name="Отдельная ячейка 19 2 2 3" xfId="8645"/>
    <cellStyle name="Отдельная ячейка 19 2 3" xfId="8646"/>
    <cellStyle name="Отдельная ячейка 19 2 3 2" xfId="8647"/>
    <cellStyle name="Отдельная ячейка 19 2 3 3" xfId="8648"/>
    <cellStyle name="Отдельная ячейка 19 2 3 4" xfId="8649"/>
    <cellStyle name="Отдельная ячейка 19 2 4" xfId="8650"/>
    <cellStyle name="Отдельная ячейка 19 2 4 2" xfId="8651"/>
    <cellStyle name="Отдельная ячейка 19 2 5" xfId="8652"/>
    <cellStyle name="Отдельная ячейка 19 3" xfId="8653"/>
    <cellStyle name="Отдельная ячейка 19 3 2" xfId="8654"/>
    <cellStyle name="Отдельная ячейка 19 3 2 2" xfId="8655"/>
    <cellStyle name="Отдельная ячейка 19 3 2 2 2" xfId="8656"/>
    <cellStyle name="Отдельная ячейка 19 3 2 3" xfId="8657"/>
    <cellStyle name="Отдельная ячейка 19 3 2 3 2" xfId="8658"/>
    <cellStyle name="Отдельная ячейка 19 3 2 4" xfId="8659"/>
    <cellStyle name="Отдельная ячейка 19 3 2 5" xfId="8660"/>
    <cellStyle name="Отдельная ячейка 19 3 3" xfId="8661"/>
    <cellStyle name="Отдельная ячейка 19 3 3 2" xfId="8662"/>
    <cellStyle name="Отдельная ячейка 19 3 3 3" xfId="8663"/>
    <cellStyle name="Отдельная ячейка 19 3 4" xfId="8664"/>
    <cellStyle name="Отдельная ячейка 19 3 5" xfId="8665"/>
    <cellStyle name="Отдельная ячейка 19 3 6" xfId="8666"/>
    <cellStyle name="Отдельная ячейка 19 4" xfId="8667"/>
    <cellStyle name="Отдельная ячейка 19 4 2" xfId="8668"/>
    <cellStyle name="Отдельная ячейка 19 5" xfId="8669"/>
    <cellStyle name="Отдельная ячейка 19 5 2" xfId="8670"/>
    <cellStyle name="Отдельная ячейка 19 6" xfId="8671"/>
    <cellStyle name="Отдельная ячейка 19 7" xfId="8672"/>
    <cellStyle name="Отдельная ячейка 2" xfId="8673"/>
    <cellStyle name="Отдельная ячейка 2 10" xfId="8674"/>
    <cellStyle name="Отдельная ячейка 2 10 2" xfId="8675"/>
    <cellStyle name="Отдельная ячейка 2 10 2 2" xfId="8676"/>
    <cellStyle name="Отдельная ячейка 2 10 3" xfId="8677"/>
    <cellStyle name="Отдельная ячейка 2 10 3 2" xfId="8678"/>
    <cellStyle name="Отдельная ячейка 2 10 4" xfId="8679"/>
    <cellStyle name="Отдельная ячейка 2 10 5" xfId="8680"/>
    <cellStyle name="Отдельная ячейка 2 11" xfId="8681"/>
    <cellStyle name="Отдельная ячейка 2 11 2" xfId="8682"/>
    <cellStyle name="Отдельная ячейка 2 11 3" xfId="8683"/>
    <cellStyle name="Отдельная ячейка 2 11 4" xfId="8684"/>
    <cellStyle name="Отдельная ячейка 2 11 5" xfId="8685"/>
    <cellStyle name="Отдельная ячейка 2 12" xfId="8686"/>
    <cellStyle name="Отдельная ячейка 2 12 2" xfId="8687"/>
    <cellStyle name="Отдельная ячейка 2 13" xfId="8688"/>
    <cellStyle name="Отдельная ячейка 2 14" xfId="8689"/>
    <cellStyle name="Отдельная ячейка 2 15" xfId="8690"/>
    <cellStyle name="Отдельная ячейка 2 2" xfId="8691"/>
    <cellStyle name="Отдельная ячейка 2 2 10" xfId="8692"/>
    <cellStyle name="Отдельная ячейка 2 2 10 2" xfId="8693"/>
    <cellStyle name="Отдельная ячейка 2 2 10 2 2" xfId="8694"/>
    <cellStyle name="Отдельная ячейка 2 2 10 3" xfId="8695"/>
    <cellStyle name="Отдельная ячейка 2 2 10 4" xfId="8696"/>
    <cellStyle name="Отдельная ячейка 2 2 11" xfId="8697"/>
    <cellStyle name="Отдельная ячейка 2 2 11 2" xfId="8698"/>
    <cellStyle name="Отдельная ячейка 2 2 12" xfId="8699"/>
    <cellStyle name="Отдельная ячейка 2 2 2" xfId="8700"/>
    <cellStyle name="Отдельная ячейка 2 2 2 2" xfId="8701"/>
    <cellStyle name="Отдельная ячейка 2 2 2 2 2" xfId="8702"/>
    <cellStyle name="Отдельная ячейка 2 2 2 2 3" xfId="8703"/>
    <cellStyle name="Отдельная ячейка 2 2 2 3" xfId="8704"/>
    <cellStyle name="Отдельная ячейка 2 2 2 3 2" xfId="8705"/>
    <cellStyle name="Отдельная ячейка 2 2 2 3 2 2" xfId="8706"/>
    <cellStyle name="Отдельная ячейка 2 2 2 3 3" xfId="8707"/>
    <cellStyle name="Отдельная ячейка 2 2 2 3 4" xfId="8708"/>
    <cellStyle name="Отдельная ячейка 2 2 2 3 5" xfId="8709"/>
    <cellStyle name="Отдельная ячейка 2 2 2 4" xfId="8710"/>
    <cellStyle name="Отдельная ячейка 2 2 2 4 2" xfId="8711"/>
    <cellStyle name="Отдельная ячейка 2 2 2 5" xfId="8712"/>
    <cellStyle name="Отдельная ячейка 2 2 2 6" xfId="8713"/>
    <cellStyle name="Отдельная ячейка 2 2 2 7" xfId="8714"/>
    <cellStyle name="Отдельная ячейка 2 2 3" xfId="8715"/>
    <cellStyle name="Отдельная ячейка 2 2 3 2" xfId="8716"/>
    <cellStyle name="Отдельная ячейка 2 2 3 2 2" xfId="8717"/>
    <cellStyle name="Отдельная ячейка 2 2 3 2 3" xfId="8718"/>
    <cellStyle name="Отдельная ячейка 2 2 3 3" xfId="8719"/>
    <cellStyle name="Отдельная ячейка 2 2 3 3 2" xfId="8720"/>
    <cellStyle name="Отдельная ячейка 2 2 3 3 2 2" xfId="8721"/>
    <cellStyle name="Отдельная ячейка 2 2 3 3 3" xfId="8722"/>
    <cellStyle name="Отдельная ячейка 2 2 3 3 4" xfId="8723"/>
    <cellStyle name="Отдельная ячейка 2 2 3 3 5" xfId="8724"/>
    <cellStyle name="Отдельная ячейка 2 2 3 4" xfId="8725"/>
    <cellStyle name="Отдельная ячейка 2 2 3 4 2" xfId="8726"/>
    <cellStyle name="Отдельная ячейка 2 2 3 5" xfId="8727"/>
    <cellStyle name="Отдельная ячейка 2 2 3 6" xfId="8728"/>
    <cellStyle name="Отдельная ячейка 2 2 3 7" xfId="8729"/>
    <cellStyle name="Отдельная ячейка 2 2 4" xfId="8730"/>
    <cellStyle name="Отдельная ячейка 2 2 4 2" xfId="8731"/>
    <cellStyle name="Отдельная ячейка 2 2 4 2 2" xfId="8732"/>
    <cellStyle name="Отдельная ячейка 2 2 4 2 3" xfId="8733"/>
    <cellStyle name="Отдельная ячейка 2 2 4 3" xfId="8734"/>
    <cellStyle name="Отдельная ячейка 2 2 4 3 2" xfId="8735"/>
    <cellStyle name="Отдельная ячейка 2 2 4 3 2 2" xfId="8736"/>
    <cellStyle name="Отдельная ячейка 2 2 4 3 3" xfId="8737"/>
    <cellStyle name="Отдельная ячейка 2 2 4 3 4" xfId="8738"/>
    <cellStyle name="Отдельная ячейка 2 2 4 3 5" xfId="8739"/>
    <cellStyle name="Отдельная ячейка 2 2 4 4" xfId="8740"/>
    <cellStyle name="Отдельная ячейка 2 2 4 4 2" xfId="8741"/>
    <cellStyle name="Отдельная ячейка 2 2 4 5" xfId="8742"/>
    <cellStyle name="Отдельная ячейка 2 2 4 6" xfId="8743"/>
    <cellStyle name="Отдельная ячейка 2 2 4 7" xfId="8744"/>
    <cellStyle name="Отдельная ячейка 2 2 5" xfId="8745"/>
    <cellStyle name="Отдельная ячейка 2 2 5 2" xfId="8746"/>
    <cellStyle name="Отдельная ячейка 2 2 5 2 2" xfId="8747"/>
    <cellStyle name="Отдельная ячейка 2 2 5 2 3" xfId="8748"/>
    <cellStyle name="Отдельная ячейка 2 2 5 3" xfId="8749"/>
    <cellStyle name="Отдельная ячейка 2 2 5 3 2" xfId="8750"/>
    <cellStyle name="Отдельная ячейка 2 2 5 3 2 2" xfId="8751"/>
    <cellStyle name="Отдельная ячейка 2 2 5 3 3" xfId="8752"/>
    <cellStyle name="Отдельная ячейка 2 2 5 3 4" xfId="8753"/>
    <cellStyle name="Отдельная ячейка 2 2 5 3 5" xfId="8754"/>
    <cellStyle name="Отдельная ячейка 2 2 5 4" xfId="8755"/>
    <cellStyle name="Отдельная ячейка 2 2 5 4 2" xfId="8756"/>
    <cellStyle name="Отдельная ячейка 2 2 5 5" xfId="8757"/>
    <cellStyle name="Отдельная ячейка 2 2 5 6" xfId="8758"/>
    <cellStyle name="Отдельная ячейка 2 2 5 7" xfId="8759"/>
    <cellStyle name="Отдельная ячейка 2 2 6" xfId="8760"/>
    <cellStyle name="Отдельная ячейка 2 2 6 2" xfId="8761"/>
    <cellStyle name="Отдельная ячейка 2 2 6 2 2" xfId="8762"/>
    <cellStyle name="Отдельная ячейка 2 2 6 2 3" xfId="8763"/>
    <cellStyle name="Отдельная ячейка 2 2 6 3" xfId="8764"/>
    <cellStyle name="Отдельная ячейка 2 2 6 3 2" xfId="8765"/>
    <cellStyle name="Отдельная ячейка 2 2 6 3 2 2" xfId="8766"/>
    <cellStyle name="Отдельная ячейка 2 2 6 3 3" xfId="8767"/>
    <cellStyle name="Отдельная ячейка 2 2 6 3 4" xfId="8768"/>
    <cellStyle name="Отдельная ячейка 2 2 6 3 5" xfId="8769"/>
    <cellStyle name="Отдельная ячейка 2 2 6 4" xfId="8770"/>
    <cellStyle name="Отдельная ячейка 2 2 6 4 2" xfId="8771"/>
    <cellStyle name="Отдельная ячейка 2 2 6 5" xfId="8772"/>
    <cellStyle name="Отдельная ячейка 2 2 6 6" xfId="8773"/>
    <cellStyle name="Отдельная ячейка 2 2 6 7" xfId="8774"/>
    <cellStyle name="Отдельная ячейка 2 2 7" xfId="8775"/>
    <cellStyle name="Отдельная ячейка 2 2 7 2" xfId="8776"/>
    <cellStyle name="Отдельная ячейка 2 2 7 2 2" xfId="8777"/>
    <cellStyle name="Отдельная ячейка 2 2 7 2 3" xfId="8778"/>
    <cellStyle name="Отдельная ячейка 2 2 7 3" xfId="8779"/>
    <cellStyle name="Отдельная ячейка 2 2 7 3 2" xfId="8780"/>
    <cellStyle name="Отдельная ячейка 2 2 7 3 2 2" xfId="8781"/>
    <cellStyle name="Отдельная ячейка 2 2 7 3 3" xfId="8782"/>
    <cellStyle name="Отдельная ячейка 2 2 7 3 4" xfId="8783"/>
    <cellStyle name="Отдельная ячейка 2 2 7 3 5" xfId="8784"/>
    <cellStyle name="Отдельная ячейка 2 2 7 4" xfId="8785"/>
    <cellStyle name="Отдельная ячейка 2 2 7 4 2" xfId="8786"/>
    <cellStyle name="Отдельная ячейка 2 2 7 5" xfId="8787"/>
    <cellStyle name="Отдельная ячейка 2 2 7 6" xfId="8788"/>
    <cellStyle name="Отдельная ячейка 2 2 7 7" xfId="8789"/>
    <cellStyle name="Отдельная ячейка 2 2 8" xfId="8790"/>
    <cellStyle name="Отдельная ячейка 2 2 8 2" xfId="8791"/>
    <cellStyle name="Отдельная ячейка 2 2 8 2 2" xfId="8792"/>
    <cellStyle name="Отдельная ячейка 2 2 8 2 3" xfId="8793"/>
    <cellStyle name="Отдельная ячейка 2 2 8 3" xfId="8794"/>
    <cellStyle name="Отдельная ячейка 2 2 8 3 2" xfId="8795"/>
    <cellStyle name="Отдельная ячейка 2 2 8 3 2 2" xfId="8796"/>
    <cellStyle name="Отдельная ячейка 2 2 8 3 3" xfId="8797"/>
    <cellStyle name="Отдельная ячейка 2 2 8 3 4" xfId="8798"/>
    <cellStyle name="Отдельная ячейка 2 2 8 3 5" xfId="8799"/>
    <cellStyle name="Отдельная ячейка 2 2 8 4" xfId="8800"/>
    <cellStyle name="Отдельная ячейка 2 2 8 4 2" xfId="8801"/>
    <cellStyle name="Отдельная ячейка 2 2 8 5" xfId="8802"/>
    <cellStyle name="Отдельная ячейка 2 2 8 6" xfId="8803"/>
    <cellStyle name="Отдельная ячейка 2 2 8 7" xfId="8804"/>
    <cellStyle name="Отдельная ячейка 2 2 9" xfId="8805"/>
    <cellStyle name="Отдельная ячейка 2 2 9 2" xfId="8806"/>
    <cellStyle name="Отдельная ячейка 2 2 9 2 2" xfId="8807"/>
    <cellStyle name="Отдельная ячейка 2 2 9 2 2 2" xfId="8808"/>
    <cellStyle name="Отдельная ячейка 2 2 9 2 3" xfId="8809"/>
    <cellStyle name="Отдельная ячейка 2 2 9 2 4" xfId="8810"/>
    <cellStyle name="Отдельная ячейка 2 2 9 3" xfId="8811"/>
    <cellStyle name="Отдельная ячейка 2 2 9 3 2" xfId="8812"/>
    <cellStyle name="Отдельная ячейка 2 2 9 3 3" xfId="8813"/>
    <cellStyle name="Отдельная ячейка 2 2 9 4" xfId="8814"/>
    <cellStyle name="Отдельная ячейка 2 2 9 5" xfId="8815"/>
    <cellStyle name="Отдельная ячейка 2 2 9 6" xfId="8816"/>
    <cellStyle name="Отдельная ячейка 2 2_10470_35589_Расчет показателей КФМ" xfId="8817"/>
    <cellStyle name="Отдельная ячейка 2 3" xfId="8818"/>
    <cellStyle name="Отдельная ячейка 2 3 2" xfId="8819"/>
    <cellStyle name="Отдельная ячейка 2 3 2 2" xfId="8820"/>
    <cellStyle name="Отдельная ячейка 2 3 2 3" xfId="8821"/>
    <cellStyle name="Отдельная ячейка 2 3 3" xfId="8822"/>
    <cellStyle name="Отдельная ячейка 2 3 3 2" xfId="8823"/>
    <cellStyle name="Отдельная ячейка 2 3 3 2 2" xfId="8824"/>
    <cellStyle name="Отдельная ячейка 2 3 3 3" xfId="8825"/>
    <cellStyle name="Отдельная ячейка 2 3 3 4" xfId="8826"/>
    <cellStyle name="Отдельная ячейка 2 3 3 5" xfId="8827"/>
    <cellStyle name="Отдельная ячейка 2 3 4" xfId="8828"/>
    <cellStyle name="Отдельная ячейка 2 3 4 2" xfId="8829"/>
    <cellStyle name="Отдельная ячейка 2 3 5" xfId="8830"/>
    <cellStyle name="Отдельная ячейка 2 3 6" xfId="8831"/>
    <cellStyle name="Отдельная ячейка 2 3 7" xfId="8832"/>
    <cellStyle name="Отдельная ячейка 2 4" xfId="8833"/>
    <cellStyle name="Отдельная ячейка 2 4 2" xfId="8834"/>
    <cellStyle name="Отдельная ячейка 2 4 2 2" xfId="8835"/>
    <cellStyle name="Отдельная ячейка 2 4 2 2 2" xfId="8836"/>
    <cellStyle name="Отдельная ячейка 2 4 2 3" xfId="8837"/>
    <cellStyle name="Отдельная ячейка 2 4 2 4" xfId="8838"/>
    <cellStyle name="Отдельная ячейка 2 4 3" xfId="8839"/>
    <cellStyle name="Отдельная ячейка 2 4 3 2" xfId="8840"/>
    <cellStyle name="Отдельная ячейка 2 4 3 2 2" xfId="8841"/>
    <cellStyle name="Отдельная ячейка 2 4 3 3" xfId="8842"/>
    <cellStyle name="Отдельная ячейка 2 4 3 4" xfId="8843"/>
    <cellStyle name="Отдельная ячейка 2 4 4" xfId="8844"/>
    <cellStyle name="Отдельная ячейка 2 4 4 2" xfId="8845"/>
    <cellStyle name="Отдельная ячейка 2 4 5" xfId="8846"/>
    <cellStyle name="Отдельная ячейка 2 5" xfId="8847"/>
    <cellStyle name="Отдельная ячейка 2 5 2" xfId="8848"/>
    <cellStyle name="Отдельная ячейка 2 5 2 2" xfId="8849"/>
    <cellStyle name="Отдельная ячейка 2 5 2 2 2" xfId="8850"/>
    <cellStyle name="Отдельная ячейка 2 5 2 3" xfId="8851"/>
    <cellStyle name="Отдельная ячейка 2 5 2 4" xfId="8852"/>
    <cellStyle name="Отдельная ячейка 2 5 3" xfId="8853"/>
    <cellStyle name="Отдельная ячейка 2 5 3 2" xfId="8854"/>
    <cellStyle name="Отдельная ячейка 2 5 3 2 2" xfId="8855"/>
    <cellStyle name="Отдельная ячейка 2 5 3 3" xfId="8856"/>
    <cellStyle name="Отдельная ячейка 2 5 3 4" xfId="8857"/>
    <cellStyle name="Отдельная ячейка 2 5 4" xfId="8858"/>
    <cellStyle name="Отдельная ячейка 2 5 4 2" xfId="8859"/>
    <cellStyle name="Отдельная ячейка 2 5 5" xfId="8860"/>
    <cellStyle name="Отдельная ячейка 2 6" xfId="8861"/>
    <cellStyle name="Отдельная ячейка 2 6 2" xfId="8862"/>
    <cellStyle name="Отдельная ячейка 2 6 2 2" xfId="8863"/>
    <cellStyle name="Отдельная ячейка 2 6 2 2 2" xfId="8864"/>
    <cellStyle name="Отдельная ячейка 2 6 2 3" xfId="8865"/>
    <cellStyle name="Отдельная ячейка 2 6 2 4" xfId="8866"/>
    <cellStyle name="Отдельная ячейка 2 6 3" xfId="8867"/>
    <cellStyle name="Отдельная ячейка 2 6 3 2" xfId="8868"/>
    <cellStyle name="Отдельная ячейка 2 6 3 2 2" xfId="8869"/>
    <cellStyle name="Отдельная ячейка 2 6 3 3" xfId="8870"/>
    <cellStyle name="Отдельная ячейка 2 6 3 4" xfId="8871"/>
    <cellStyle name="Отдельная ячейка 2 6 4" xfId="8872"/>
    <cellStyle name="Отдельная ячейка 2 6 4 2" xfId="8873"/>
    <cellStyle name="Отдельная ячейка 2 6 5" xfId="8874"/>
    <cellStyle name="Отдельная ячейка 2 7" xfId="8875"/>
    <cellStyle name="Отдельная ячейка 2 7 2" xfId="8876"/>
    <cellStyle name="Отдельная ячейка 2 7 2 2" xfId="8877"/>
    <cellStyle name="Отдельная ячейка 2 7 2 2 2" xfId="8878"/>
    <cellStyle name="Отдельная ячейка 2 7 2 3" xfId="8879"/>
    <cellStyle name="Отдельная ячейка 2 7 2 4" xfId="8880"/>
    <cellStyle name="Отдельная ячейка 2 7 3" xfId="8881"/>
    <cellStyle name="Отдельная ячейка 2 7 3 2" xfId="8882"/>
    <cellStyle name="Отдельная ячейка 2 7 3 2 2" xfId="8883"/>
    <cellStyle name="Отдельная ячейка 2 7 3 3" xfId="8884"/>
    <cellStyle name="Отдельная ячейка 2 7 3 4" xfId="8885"/>
    <cellStyle name="Отдельная ячейка 2 7 4" xfId="8886"/>
    <cellStyle name="Отдельная ячейка 2 7 4 2" xfId="8887"/>
    <cellStyle name="Отдельная ячейка 2 7 5" xfId="8888"/>
    <cellStyle name="Отдельная ячейка 2 8" xfId="8889"/>
    <cellStyle name="Отдельная ячейка 2 8 2" xfId="8890"/>
    <cellStyle name="Отдельная ячейка 2 8 2 2" xfId="8891"/>
    <cellStyle name="Отдельная ячейка 2 8 2 2 2" xfId="8892"/>
    <cellStyle name="Отдельная ячейка 2 8 2 3" xfId="8893"/>
    <cellStyle name="Отдельная ячейка 2 8 2 4" xfId="8894"/>
    <cellStyle name="Отдельная ячейка 2 8 3" xfId="8895"/>
    <cellStyle name="Отдельная ячейка 2 8 3 2" xfId="8896"/>
    <cellStyle name="Отдельная ячейка 2 8 3 2 2" xfId="8897"/>
    <cellStyle name="Отдельная ячейка 2 8 3 3" xfId="8898"/>
    <cellStyle name="Отдельная ячейка 2 8 3 4" xfId="8899"/>
    <cellStyle name="Отдельная ячейка 2 8 4" xfId="8900"/>
    <cellStyle name="Отдельная ячейка 2 8 4 2" xfId="8901"/>
    <cellStyle name="Отдельная ячейка 2 8 5" xfId="8902"/>
    <cellStyle name="Отдельная ячейка 2 9" xfId="8903"/>
    <cellStyle name="Отдельная ячейка 2 9 2" xfId="8904"/>
    <cellStyle name="Отдельная ячейка 2 9 2 2" xfId="8905"/>
    <cellStyle name="Отдельная ячейка 2 9 2 2 2" xfId="8906"/>
    <cellStyle name="Отдельная ячейка 2 9 2 3" xfId="8907"/>
    <cellStyle name="Отдельная ячейка 2 9 2 4" xfId="8908"/>
    <cellStyle name="Отдельная ячейка 2 9 3" xfId="8909"/>
    <cellStyle name="Отдельная ячейка 2 9 3 2" xfId="8910"/>
    <cellStyle name="Отдельная ячейка 2 9 3 2 2" xfId="8911"/>
    <cellStyle name="Отдельная ячейка 2 9 3 3" xfId="8912"/>
    <cellStyle name="Отдельная ячейка 2 9 3 4" xfId="8913"/>
    <cellStyle name="Отдельная ячейка 2 9 4" xfId="8914"/>
    <cellStyle name="Отдельная ячейка 2 9 4 2" xfId="8915"/>
    <cellStyle name="Отдельная ячейка 2 9 5" xfId="8916"/>
    <cellStyle name="Отдельная ячейка 2_10470_35589_Расчет показателей КФМ" xfId="8917"/>
    <cellStyle name="Отдельная ячейка 20" xfId="8918"/>
    <cellStyle name="Отдельная ячейка 20 2" xfId="8919"/>
    <cellStyle name="Отдельная ячейка 20 2 2" xfId="8920"/>
    <cellStyle name="Отдельная ячейка 20 2 2 2" xfId="8921"/>
    <cellStyle name="Отдельная ячейка 20 2 2 3" xfId="8922"/>
    <cellStyle name="Отдельная ячейка 20 2 3" xfId="8923"/>
    <cellStyle name="Отдельная ячейка 20 2 3 2" xfId="8924"/>
    <cellStyle name="Отдельная ячейка 20 2 3 3" xfId="8925"/>
    <cellStyle name="Отдельная ячейка 20 2 3 4" xfId="8926"/>
    <cellStyle name="Отдельная ячейка 20 2 4" xfId="8927"/>
    <cellStyle name="Отдельная ячейка 20 2 4 2" xfId="8928"/>
    <cellStyle name="Отдельная ячейка 20 2 5" xfId="8929"/>
    <cellStyle name="Отдельная ячейка 20 3" xfId="8930"/>
    <cellStyle name="Отдельная ячейка 20 3 2" xfId="8931"/>
    <cellStyle name="Отдельная ячейка 20 3 2 2" xfId="8932"/>
    <cellStyle name="Отдельная ячейка 20 3 3" xfId="8933"/>
    <cellStyle name="Отдельная ячейка 20 3 3 2" xfId="8934"/>
    <cellStyle name="Отдельная ячейка 20 3 4" xfId="8935"/>
    <cellStyle name="Отдельная ячейка 20 3 5" xfId="8936"/>
    <cellStyle name="Отдельная ячейка 20 4" xfId="8937"/>
    <cellStyle name="Отдельная ячейка 20 4 2" xfId="8938"/>
    <cellStyle name="Отдельная ячейка 20 5" xfId="8939"/>
    <cellStyle name="Отдельная ячейка 20 5 2" xfId="8940"/>
    <cellStyle name="Отдельная ячейка 20 6" xfId="8941"/>
    <cellStyle name="Отдельная ячейка 20 7" xfId="8942"/>
    <cellStyle name="Отдельная ячейка 21" xfId="8943"/>
    <cellStyle name="Отдельная ячейка 21 2" xfId="8944"/>
    <cellStyle name="Отдельная ячейка 21 2 2" xfId="8945"/>
    <cellStyle name="Отдельная ячейка 21 2 2 2" xfId="8946"/>
    <cellStyle name="Отдельная ячейка 21 2 2 3" xfId="8947"/>
    <cellStyle name="Отдельная ячейка 21 2 3" xfId="8948"/>
    <cellStyle name="Отдельная ячейка 21 2 3 2" xfId="8949"/>
    <cellStyle name="Отдельная ячейка 21 2 3 3" xfId="8950"/>
    <cellStyle name="Отдельная ячейка 21 2 3 4" xfId="8951"/>
    <cellStyle name="Отдельная ячейка 21 2 4" xfId="8952"/>
    <cellStyle name="Отдельная ячейка 21 2 4 2" xfId="8953"/>
    <cellStyle name="Отдельная ячейка 21 2 5" xfId="8954"/>
    <cellStyle name="Отдельная ячейка 21 3" xfId="8955"/>
    <cellStyle name="Отдельная ячейка 21 3 2" xfId="8956"/>
    <cellStyle name="Отдельная ячейка 21 3 2 2" xfId="8957"/>
    <cellStyle name="Отдельная ячейка 21 3 3" xfId="8958"/>
    <cellStyle name="Отдельная ячейка 21 3 3 2" xfId="8959"/>
    <cellStyle name="Отдельная ячейка 21 3 4" xfId="8960"/>
    <cellStyle name="Отдельная ячейка 21 3 5" xfId="8961"/>
    <cellStyle name="Отдельная ячейка 21 4" xfId="8962"/>
    <cellStyle name="Отдельная ячейка 21 4 2" xfId="8963"/>
    <cellStyle name="Отдельная ячейка 21 5" xfId="8964"/>
    <cellStyle name="Отдельная ячейка 21 5 2" xfId="8965"/>
    <cellStyle name="Отдельная ячейка 21 6" xfId="8966"/>
    <cellStyle name="Отдельная ячейка 21 7" xfId="8967"/>
    <cellStyle name="Отдельная ячейка 22" xfId="8968"/>
    <cellStyle name="Отдельная ячейка 22 2" xfId="8969"/>
    <cellStyle name="Отдельная ячейка 22 2 2" xfId="8970"/>
    <cellStyle name="Отдельная ячейка 22 3" xfId="8971"/>
    <cellStyle name="Отдельная ячейка 22 4" xfId="8972"/>
    <cellStyle name="Отдельная ячейка 23" xfId="8973"/>
    <cellStyle name="Отдельная ячейка 23 2" xfId="8974"/>
    <cellStyle name="Отдельная ячейка 23 2 2" xfId="8975"/>
    <cellStyle name="Отдельная ячейка 23 3" xfId="8976"/>
    <cellStyle name="Отдельная ячейка 23 4" xfId="8977"/>
    <cellStyle name="Отдельная ячейка 24" xfId="8978"/>
    <cellStyle name="Отдельная ячейка 24 2" xfId="8979"/>
    <cellStyle name="Отдельная ячейка 24 2 2" xfId="8980"/>
    <cellStyle name="Отдельная ячейка 24 3" xfId="8981"/>
    <cellStyle name="Отдельная ячейка 24 4" xfId="8982"/>
    <cellStyle name="Отдельная ячейка 25" xfId="8983"/>
    <cellStyle name="Отдельная ячейка 25 2" xfId="8984"/>
    <cellStyle name="Отдельная ячейка 25 2 2" xfId="8985"/>
    <cellStyle name="Отдельная ячейка 25 3" xfId="8986"/>
    <cellStyle name="Отдельная ячейка 25 4" xfId="8987"/>
    <cellStyle name="Отдельная ячейка 26" xfId="8988"/>
    <cellStyle name="Отдельная ячейка 26 2" xfId="8989"/>
    <cellStyle name="Отдельная ячейка 26 2 2" xfId="8990"/>
    <cellStyle name="Отдельная ячейка 26 3" xfId="8991"/>
    <cellStyle name="Отдельная ячейка 26 4" xfId="8992"/>
    <cellStyle name="Отдельная ячейка 27" xfId="8993"/>
    <cellStyle name="Отдельная ячейка 27 2" xfId="8994"/>
    <cellStyle name="Отдельная ячейка 27 2 2" xfId="8995"/>
    <cellStyle name="Отдельная ячейка 27 3" xfId="8996"/>
    <cellStyle name="Отдельная ячейка 27 4" xfId="8997"/>
    <cellStyle name="Отдельная ячейка 28" xfId="8998"/>
    <cellStyle name="Отдельная ячейка 28 2" xfId="8999"/>
    <cellStyle name="Отдельная ячейка 28 2 2" xfId="9000"/>
    <cellStyle name="Отдельная ячейка 28 3" xfId="9001"/>
    <cellStyle name="Отдельная ячейка 28 4" xfId="9002"/>
    <cellStyle name="Отдельная ячейка 29" xfId="9003"/>
    <cellStyle name="Отдельная ячейка 29 2" xfId="9004"/>
    <cellStyle name="Отдельная ячейка 29 2 2" xfId="9005"/>
    <cellStyle name="Отдельная ячейка 29 3" xfId="9006"/>
    <cellStyle name="Отдельная ячейка 29 4" xfId="9007"/>
    <cellStyle name="Отдельная ячейка 3" xfId="9008"/>
    <cellStyle name="Отдельная ячейка 3 2" xfId="9009"/>
    <cellStyle name="Отдельная ячейка 3 2 2" xfId="9010"/>
    <cellStyle name="Отдельная ячейка 3 2 2 2" xfId="9011"/>
    <cellStyle name="Отдельная ячейка 3 2 2 3" xfId="9012"/>
    <cellStyle name="Отдельная ячейка 3 2 3" xfId="9013"/>
    <cellStyle name="Отдельная ячейка 3 2 3 2" xfId="9014"/>
    <cellStyle name="Отдельная ячейка 3 2 3 2 2" xfId="9015"/>
    <cellStyle name="Отдельная ячейка 3 2 3 3" xfId="9016"/>
    <cellStyle name="Отдельная ячейка 3 2 3 4" xfId="9017"/>
    <cellStyle name="Отдельная ячейка 3 2 3 5" xfId="9018"/>
    <cellStyle name="Отдельная ячейка 3 2 4" xfId="9019"/>
    <cellStyle name="Отдельная ячейка 3 2 4 2" xfId="9020"/>
    <cellStyle name="Отдельная ячейка 3 2 5" xfId="9021"/>
    <cellStyle name="Отдельная ячейка 3 2 6" xfId="9022"/>
    <cellStyle name="Отдельная ячейка 3 2 7" xfId="9023"/>
    <cellStyle name="Отдельная ячейка 3 3" xfId="9024"/>
    <cellStyle name="Отдельная ячейка 3 3 2" xfId="9025"/>
    <cellStyle name="Отдельная ячейка 3 3 2 2" xfId="9026"/>
    <cellStyle name="Отдельная ячейка 3 3 3" xfId="9027"/>
    <cellStyle name="Отдельная ячейка 3 3 3 2" xfId="9028"/>
    <cellStyle name="Отдельная ячейка 3 3 4" xfId="9029"/>
    <cellStyle name="Отдельная ячейка 3 3 5" xfId="9030"/>
    <cellStyle name="Отдельная ячейка 3 4" xfId="9031"/>
    <cellStyle name="Отдельная ячейка 3 4 2" xfId="9032"/>
    <cellStyle name="Отдельная ячейка 3 4 3" xfId="9033"/>
    <cellStyle name="Отдельная ячейка 3 4 4" xfId="9034"/>
    <cellStyle name="Отдельная ячейка 3 4 5" xfId="9035"/>
    <cellStyle name="Отдельная ячейка 3 5" xfId="9036"/>
    <cellStyle name="Отдельная ячейка 3 5 2" xfId="9037"/>
    <cellStyle name="Отдельная ячейка 3 6" xfId="9038"/>
    <cellStyle name="Отдельная ячейка 3 7" xfId="9039"/>
    <cellStyle name="Отдельная ячейка 3 8" xfId="9040"/>
    <cellStyle name="Отдельная ячейка 30" xfId="9041"/>
    <cellStyle name="Отдельная ячейка 30 2" xfId="9042"/>
    <cellStyle name="Отдельная ячейка 30 2 2" xfId="9043"/>
    <cellStyle name="Отдельная ячейка 30 3" xfId="9044"/>
    <cellStyle name="Отдельная ячейка 30 4" xfId="9045"/>
    <cellStyle name="Отдельная ячейка 31" xfId="9046"/>
    <cellStyle name="Отдельная ячейка 31 2" xfId="9047"/>
    <cellStyle name="Отдельная ячейка 31 2 2" xfId="9048"/>
    <cellStyle name="Отдельная ячейка 31 3" xfId="9049"/>
    <cellStyle name="Отдельная ячейка 31 4" xfId="9050"/>
    <cellStyle name="Отдельная ячейка 32" xfId="9051"/>
    <cellStyle name="Отдельная ячейка 32 2" xfId="9052"/>
    <cellStyle name="Отдельная ячейка 32 2 2" xfId="9053"/>
    <cellStyle name="Отдельная ячейка 32 3" xfId="9054"/>
    <cellStyle name="Отдельная ячейка 32 4" xfId="9055"/>
    <cellStyle name="Отдельная ячейка 33" xfId="9056"/>
    <cellStyle name="Отдельная ячейка 33 2" xfId="9057"/>
    <cellStyle name="Отдельная ячейка 33 2 2" xfId="9058"/>
    <cellStyle name="Отдельная ячейка 33 3" xfId="9059"/>
    <cellStyle name="Отдельная ячейка 33 4" xfId="9060"/>
    <cellStyle name="Отдельная ячейка 34" xfId="9061"/>
    <cellStyle name="Отдельная ячейка 34 2" xfId="9062"/>
    <cellStyle name="Отдельная ячейка 34 2 2" xfId="9063"/>
    <cellStyle name="Отдельная ячейка 34 3" xfId="9064"/>
    <cellStyle name="Отдельная ячейка 34 4" xfId="9065"/>
    <cellStyle name="Отдельная ячейка 35" xfId="9066"/>
    <cellStyle name="Отдельная ячейка 35 2" xfId="9067"/>
    <cellStyle name="Отдельная ячейка 35 2 2" xfId="9068"/>
    <cellStyle name="Отдельная ячейка 35 3" xfId="9069"/>
    <cellStyle name="Отдельная ячейка 35 4" xfId="9070"/>
    <cellStyle name="Отдельная ячейка 36" xfId="9071"/>
    <cellStyle name="Отдельная ячейка 36 2" xfId="9072"/>
    <cellStyle name="Отдельная ячейка 36 2 2" xfId="9073"/>
    <cellStyle name="Отдельная ячейка 36 3" xfId="9074"/>
    <cellStyle name="Отдельная ячейка 36 4" xfId="9075"/>
    <cellStyle name="Отдельная ячейка 37" xfId="9076"/>
    <cellStyle name="Отдельная ячейка 37 2" xfId="9077"/>
    <cellStyle name="Отдельная ячейка 37 2 2" xfId="9078"/>
    <cellStyle name="Отдельная ячейка 37 3" xfId="9079"/>
    <cellStyle name="Отдельная ячейка 37 4" xfId="9080"/>
    <cellStyle name="Отдельная ячейка 38" xfId="9081"/>
    <cellStyle name="Отдельная ячейка 38 2" xfId="9082"/>
    <cellStyle name="Отдельная ячейка 38 2 2" xfId="9083"/>
    <cellStyle name="Отдельная ячейка 38 3" xfId="9084"/>
    <cellStyle name="Отдельная ячейка 38 4" xfId="9085"/>
    <cellStyle name="Отдельная ячейка 39" xfId="9086"/>
    <cellStyle name="Отдельная ячейка 39 2" xfId="9087"/>
    <cellStyle name="Отдельная ячейка 39 2 2" xfId="9088"/>
    <cellStyle name="Отдельная ячейка 39 3" xfId="9089"/>
    <cellStyle name="Отдельная ячейка 39 4" xfId="9090"/>
    <cellStyle name="Отдельная ячейка 4" xfId="9091"/>
    <cellStyle name="Отдельная ячейка 4 2" xfId="9092"/>
    <cellStyle name="Отдельная ячейка 4 2 2" xfId="9093"/>
    <cellStyle name="Отдельная ячейка 4 2 2 2" xfId="9094"/>
    <cellStyle name="Отдельная ячейка 4 2 2 3" xfId="9095"/>
    <cellStyle name="Отдельная ячейка 4 2 3" xfId="9096"/>
    <cellStyle name="Отдельная ячейка 4 2 3 2" xfId="9097"/>
    <cellStyle name="Отдельная ячейка 4 2 3 2 2" xfId="9098"/>
    <cellStyle name="Отдельная ячейка 4 2 3 3" xfId="9099"/>
    <cellStyle name="Отдельная ячейка 4 2 3 4" xfId="9100"/>
    <cellStyle name="Отдельная ячейка 4 2 3 5" xfId="9101"/>
    <cellStyle name="Отдельная ячейка 4 2 4" xfId="9102"/>
    <cellStyle name="Отдельная ячейка 4 2 4 2" xfId="9103"/>
    <cellStyle name="Отдельная ячейка 4 2 5" xfId="9104"/>
    <cellStyle name="Отдельная ячейка 4 2 6" xfId="9105"/>
    <cellStyle name="Отдельная ячейка 4 2 7" xfId="9106"/>
    <cellStyle name="Отдельная ячейка 4 3" xfId="9107"/>
    <cellStyle name="Отдельная ячейка 4 3 2" xfId="9108"/>
    <cellStyle name="Отдельная ячейка 4 3 2 2" xfId="9109"/>
    <cellStyle name="Отдельная ячейка 4 3 3" xfId="9110"/>
    <cellStyle name="Отдельная ячейка 4 3 3 2" xfId="9111"/>
    <cellStyle name="Отдельная ячейка 4 3 4" xfId="9112"/>
    <cellStyle name="Отдельная ячейка 4 3 5" xfId="9113"/>
    <cellStyle name="Отдельная ячейка 4 4" xfId="9114"/>
    <cellStyle name="Отдельная ячейка 4 4 2" xfId="9115"/>
    <cellStyle name="Отдельная ячейка 4 4 3" xfId="9116"/>
    <cellStyle name="Отдельная ячейка 4 4 4" xfId="9117"/>
    <cellStyle name="Отдельная ячейка 4 4 5" xfId="9118"/>
    <cellStyle name="Отдельная ячейка 4 5" xfId="9119"/>
    <cellStyle name="Отдельная ячейка 4 5 2" xfId="9120"/>
    <cellStyle name="Отдельная ячейка 4 6" xfId="9121"/>
    <cellStyle name="Отдельная ячейка 4 7" xfId="9122"/>
    <cellStyle name="Отдельная ячейка 4 8" xfId="9123"/>
    <cellStyle name="Отдельная ячейка 40" xfId="9124"/>
    <cellStyle name="Отдельная ячейка 40 2" xfId="9125"/>
    <cellStyle name="Отдельная ячейка 40 2 2" xfId="9126"/>
    <cellStyle name="Отдельная ячейка 40 3" xfId="9127"/>
    <cellStyle name="Отдельная ячейка 40 4" xfId="9128"/>
    <cellStyle name="Отдельная ячейка 41" xfId="9129"/>
    <cellStyle name="Отдельная ячейка 41 2" xfId="9130"/>
    <cellStyle name="Отдельная ячейка 41 2 2" xfId="9131"/>
    <cellStyle name="Отдельная ячейка 41 3" xfId="9132"/>
    <cellStyle name="Отдельная ячейка 41 4" xfId="9133"/>
    <cellStyle name="Отдельная ячейка 42" xfId="9134"/>
    <cellStyle name="Отдельная ячейка 42 2" xfId="9135"/>
    <cellStyle name="Отдельная ячейка 42 2 2" xfId="9136"/>
    <cellStyle name="Отдельная ячейка 42 3" xfId="9137"/>
    <cellStyle name="Отдельная ячейка 42 4" xfId="9138"/>
    <cellStyle name="Отдельная ячейка 43" xfId="9139"/>
    <cellStyle name="Отдельная ячейка 43 2" xfId="9140"/>
    <cellStyle name="Отдельная ячейка 43 2 2" xfId="9141"/>
    <cellStyle name="Отдельная ячейка 43 3" xfId="9142"/>
    <cellStyle name="Отдельная ячейка 43 4" xfId="9143"/>
    <cellStyle name="Отдельная ячейка 44" xfId="9144"/>
    <cellStyle name="Отдельная ячейка 44 2" xfId="9145"/>
    <cellStyle name="Отдельная ячейка 44 2 2" xfId="9146"/>
    <cellStyle name="Отдельная ячейка 44 3" xfId="9147"/>
    <cellStyle name="Отдельная ячейка 44 4" xfId="9148"/>
    <cellStyle name="Отдельная ячейка 45" xfId="9149"/>
    <cellStyle name="Отдельная ячейка 45 2" xfId="9150"/>
    <cellStyle name="Отдельная ячейка 45 2 2" xfId="9151"/>
    <cellStyle name="Отдельная ячейка 45 3" xfId="9152"/>
    <cellStyle name="Отдельная ячейка 45 4" xfId="9153"/>
    <cellStyle name="Отдельная ячейка 46" xfId="9154"/>
    <cellStyle name="Отдельная ячейка 46 2" xfId="9155"/>
    <cellStyle name="Отдельная ячейка 46 2 2" xfId="9156"/>
    <cellStyle name="Отдельная ячейка 46 3" xfId="9157"/>
    <cellStyle name="Отдельная ячейка 46 4" xfId="9158"/>
    <cellStyle name="Отдельная ячейка 47" xfId="9159"/>
    <cellStyle name="Отдельная ячейка 47 2" xfId="9160"/>
    <cellStyle name="Отдельная ячейка 47 2 2" xfId="9161"/>
    <cellStyle name="Отдельная ячейка 47 3" xfId="9162"/>
    <cellStyle name="Отдельная ячейка 47 4" xfId="9163"/>
    <cellStyle name="Отдельная ячейка 48" xfId="9164"/>
    <cellStyle name="Отдельная ячейка 48 2" xfId="9165"/>
    <cellStyle name="Отдельная ячейка 48 2 2" xfId="9166"/>
    <cellStyle name="Отдельная ячейка 48 3" xfId="9167"/>
    <cellStyle name="Отдельная ячейка 48 4" xfId="9168"/>
    <cellStyle name="Отдельная ячейка 49" xfId="9169"/>
    <cellStyle name="Отдельная ячейка 49 2" xfId="9170"/>
    <cellStyle name="Отдельная ячейка 49 2 2" xfId="9171"/>
    <cellStyle name="Отдельная ячейка 49 3" xfId="9172"/>
    <cellStyle name="Отдельная ячейка 49 4" xfId="9173"/>
    <cellStyle name="Отдельная ячейка 5" xfId="9174"/>
    <cellStyle name="Отдельная ячейка 5 2" xfId="9175"/>
    <cellStyle name="Отдельная ячейка 5 2 2" xfId="9176"/>
    <cellStyle name="Отдельная ячейка 5 2 2 2" xfId="9177"/>
    <cellStyle name="Отдельная ячейка 5 2 2 3" xfId="9178"/>
    <cellStyle name="Отдельная ячейка 5 2 3" xfId="9179"/>
    <cellStyle name="Отдельная ячейка 5 2 3 2" xfId="9180"/>
    <cellStyle name="Отдельная ячейка 5 2 3 2 2" xfId="9181"/>
    <cellStyle name="Отдельная ячейка 5 2 3 3" xfId="9182"/>
    <cellStyle name="Отдельная ячейка 5 2 3 4" xfId="9183"/>
    <cellStyle name="Отдельная ячейка 5 2 3 5" xfId="9184"/>
    <cellStyle name="Отдельная ячейка 5 2 4" xfId="9185"/>
    <cellStyle name="Отдельная ячейка 5 2 4 2" xfId="9186"/>
    <cellStyle name="Отдельная ячейка 5 2 5" xfId="9187"/>
    <cellStyle name="Отдельная ячейка 5 2 6" xfId="9188"/>
    <cellStyle name="Отдельная ячейка 5 2 7" xfId="9189"/>
    <cellStyle name="Отдельная ячейка 5 3" xfId="9190"/>
    <cellStyle name="Отдельная ячейка 5 3 2" xfId="9191"/>
    <cellStyle name="Отдельная ячейка 5 3 2 2" xfId="9192"/>
    <cellStyle name="Отдельная ячейка 5 3 3" xfId="9193"/>
    <cellStyle name="Отдельная ячейка 5 3 3 2" xfId="9194"/>
    <cellStyle name="Отдельная ячейка 5 3 4" xfId="9195"/>
    <cellStyle name="Отдельная ячейка 5 3 5" xfId="9196"/>
    <cellStyle name="Отдельная ячейка 5 4" xfId="9197"/>
    <cellStyle name="Отдельная ячейка 5 4 2" xfId="9198"/>
    <cellStyle name="Отдельная ячейка 5 4 3" xfId="9199"/>
    <cellStyle name="Отдельная ячейка 5 4 4" xfId="9200"/>
    <cellStyle name="Отдельная ячейка 5 4 5" xfId="9201"/>
    <cellStyle name="Отдельная ячейка 5 5" xfId="9202"/>
    <cellStyle name="Отдельная ячейка 5 5 2" xfId="9203"/>
    <cellStyle name="Отдельная ячейка 5 6" xfId="9204"/>
    <cellStyle name="Отдельная ячейка 5 7" xfId="9205"/>
    <cellStyle name="Отдельная ячейка 5 8" xfId="9206"/>
    <cellStyle name="Отдельная ячейка 50" xfId="9207"/>
    <cellStyle name="Отдельная ячейка 50 2" xfId="9208"/>
    <cellStyle name="Отдельная ячейка 50 2 2" xfId="9209"/>
    <cellStyle name="Отдельная ячейка 50 3" xfId="9210"/>
    <cellStyle name="Отдельная ячейка 50 4" xfId="9211"/>
    <cellStyle name="Отдельная ячейка 51" xfId="9212"/>
    <cellStyle name="Отдельная ячейка 51 2" xfId="9213"/>
    <cellStyle name="Отдельная ячейка 51 2 2" xfId="9214"/>
    <cellStyle name="Отдельная ячейка 51 3" xfId="9215"/>
    <cellStyle name="Отдельная ячейка 51 4" xfId="9216"/>
    <cellStyle name="Отдельная ячейка 52" xfId="9217"/>
    <cellStyle name="Отдельная ячейка 52 2" xfId="9218"/>
    <cellStyle name="Отдельная ячейка 52 2 2" xfId="9219"/>
    <cellStyle name="Отдельная ячейка 52 3" xfId="9220"/>
    <cellStyle name="Отдельная ячейка 52 4" xfId="9221"/>
    <cellStyle name="Отдельная ячейка 53" xfId="9222"/>
    <cellStyle name="Отдельная ячейка 53 2" xfId="9223"/>
    <cellStyle name="Отдельная ячейка 53 2 2" xfId="9224"/>
    <cellStyle name="Отдельная ячейка 53 3" xfId="9225"/>
    <cellStyle name="Отдельная ячейка 53 4" xfId="9226"/>
    <cellStyle name="Отдельная ячейка 54" xfId="9227"/>
    <cellStyle name="Отдельная ячейка 54 2" xfId="9228"/>
    <cellStyle name="Отдельная ячейка 54 2 2" xfId="9229"/>
    <cellStyle name="Отдельная ячейка 54 3" xfId="9230"/>
    <cellStyle name="Отдельная ячейка 54 4" xfId="9231"/>
    <cellStyle name="Отдельная ячейка 55" xfId="9232"/>
    <cellStyle name="Отдельная ячейка 55 2" xfId="9233"/>
    <cellStyle name="Отдельная ячейка 55 2 2" xfId="9234"/>
    <cellStyle name="Отдельная ячейка 55 3" xfId="9235"/>
    <cellStyle name="Отдельная ячейка 55 4" xfId="9236"/>
    <cellStyle name="Отдельная ячейка 56" xfId="9237"/>
    <cellStyle name="Отдельная ячейка 56 2" xfId="9238"/>
    <cellStyle name="Отдельная ячейка 56 2 2" xfId="9239"/>
    <cellStyle name="Отдельная ячейка 56 3" xfId="9240"/>
    <cellStyle name="Отдельная ячейка 56 4" xfId="9241"/>
    <cellStyle name="Отдельная ячейка 57" xfId="9242"/>
    <cellStyle name="Отдельная ячейка 57 2" xfId="9243"/>
    <cellStyle name="Отдельная ячейка 57 2 2" xfId="9244"/>
    <cellStyle name="Отдельная ячейка 57 3" xfId="9245"/>
    <cellStyle name="Отдельная ячейка 57 4" xfId="9246"/>
    <cellStyle name="Отдельная ячейка 58" xfId="9247"/>
    <cellStyle name="Отдельная ячейка 58 2" xfId="9248"/>
    <cellStyle name="Отдельная ячейка 58 2 2" xfId="9249"/>
    <cellStyle name="Отдельная ячейка 58 3" xfId="9250"/>
    <cellStyle name="Отдельная ячейка 58 4" xfId="9251"/>
    <cellStyle name="Отдельная ячейка 59" xfId="9252"/>
    <cellStyle name="Отдельная ячейка 59 2" xfId="9253"/>
    <cellStyle name="Отдельная ячейка 59 2 2" xfId="9254"/>
    <cellStyle name="Отдельная ячейка 59 3" xfId="9255"/>
    <cellStyle name="Отдельная ячейка 59 4" xfId="9256"/>
    <cellStyle name="Отдельная ячейка 6" xfId="9257"/>
    <cellStyle name="Отдельная ячейка 6 2" xfId="9258"/>
    <cellStyle name="Отдельная ячейка 6 2 2" xfId="9259"/>
    <cellStyle name="Отдельная ячейка 6 2 2 2" xfId="9260"/>
    <cellStyle name="Отдельная ячейка 6 2 2 3" xfId="9261"/>
    <cellStyle name="Отдельная ячейка 6 2 3" xfId="9262"/>
    <cellStyle name="Отдельная ячейка 6 2 3 2" xfId="9263"/>
    <cellStyle name="Отдельная ячейка 6 2 3 2 2" xfId="9264"/>
    <cellStyle name="Отдельная ячейка 6 2 3 3" xfId="9265"/>
    <cellStyle name="Отдельная ячейка 6 2 3 4" xfId="9266"/>
    <cellStyle name="Отдельная ячейка 6 2 3 5" xfId="9267"/>
    <cellStyle name="Отдельная ячейка 6 2 4" xfId="9268"/>
    <cellStyle name="Отдельная ячейка 6 2 4 2" xfId="9269"/>
    <cellStyle name="Отдельная ячейка 6 2 5" xfId="9270"/>
    <cellStyle name="Отдельная ячейка 6 2 6" xfId="9271"/>
    <cellStyle name="Отдельная ячейка 6 2 7" xfId="9272"/>
    <cellStyle name="Отдельная ячейка 6 3" xfId="9273"/>
    <cellStyle name="Отдельная ячейка 6 3 2" xfId="9274"/>
    <cellStyle name="Отдельная ячейка 6 3 2 2" xfId="9275"/>
    <cellStyle name="Отдельная ячейка 6 3 3" xfId="9276"/>
    <cellStyle name="Отдельная ячейка 6 3 3 2" xfId="9277"/>
    <cellStyle name="Отдельная ячейка 6 3 4" xfId="9278"/>
    <cellStyle name="Отдельная ячейка 6 3 5" xfId="9279"/>
    <cellStyle name="Отдельная ячейка 6 4" xfId="9280"/>
    <cellStyle name="Отдельная ячейка 6 4 2" xfId="9281"/>
    <cellStyle name="Отдельная ячейка 6 4 3" xfId="9282"/>
    <cellStyle name="Отдельная ячейка 6 4 4" xfId="9283"/>
    <cellStyle name="Отдельная ячейка 6 4 5" xfId="9284"/>
    <cellStyle name="Отдельная ячейка 6 5" xfId="9285"/>
    <cellStyle name="Отдельная ячейка 6 5 2" xfId="9286"/>
    <cellStyle name="Отдельная ячейка 6 6" xfId="9287"/>
    <cellStyle name="Отдельная ячейка 6 7" xfId="9288"/>
    <cellStyle name="Отдельная ячейка 6 8" xfId="9289"/>
    <cellStyle name="Отдельная ячейка 60" xfId="9290"/>
    <cellStyle name="Отдельная ячейка 60 2" xfId="9291"/>
    <cellStyle name="Отдельная ячейка 60 2 2" xfId="9292"/>
    <cellStyle name="Отдельная ячейка 60 3" xfId="9293"/>
    <cellStyle name="Отдельная ячейка 61" xfId="9294"/>
    <cellStyle name="Отдельная ячейка 61 2" xfId="9295"/>
    <cellStyle name="Отдельная ячейка 61 2 2" xfId="9296"/>
    <cellStyle name="Отдельная ячейка 61 3" xfId="9297"/>
    <cellStyle name="Отдельная ячейка 62" xfId="9298"/>
    <cellStyle name="Отдельная ячейка 62 2" xfId="9299"/>
    <cellStyle name="Отдельная ячейка 62 2 2" xfId="9300"/>
    <cellStyle name="Отдельная ячейка 62 3" xfId="9301"/>
    <cellStyle name="Отдельная ячейка 63" xfId="9302"/>
    <cellStyle name="Отдельная ячейка 63 2" xfId="9303"/>
    <cellStyle name="Отдельная ячейка 63 2 2" xfId="9304"/>
    <cellStyle name="Отдельная ячейка 63 3" xfId="9305"/>
    <cellStyle name="Отдельная ячейка 64" xfId="9306"/>
    <cellStyle name="Отдельная ячейка 64 2" xfId="9307"/>
    <cellStyle name="Отдельная ячейка 64 2 2" xfId="9308"/>
    <cellStyle name="Отдельная ячейка 64 3" xfId="9309"/>
    <cellStyle name="Отдельная ячейка 65" xfId="9310"/>
    <cellStyle name="Отдельная ячейка 65 2" xfId="9311"/>
    <cellStyle name="Отдельная ячейка 65 2 2" xfId="9312"/>
    <cellStyle name="Отдельная ячейка 65 3" xfId="9313"/>
    <cellStyle name="Отдельная ячейка 66" xfId="9314"/>
    <cellStyle name="Отдельная ячейка 66 2" xfId="9315"/>
    <cellStyle name="Отдельная ячейка 66 2 2" xfId="9316"/>
    <cellStyle name="Отдельная ячейка 66 3" xfId="9317"/>
    <cellStyle name="Отдельная ячейка 67" xfId="9318"/>
    <cellStyle name="Отдельная ячейка 67 2" xfId="9319"/>
    <cellStyle name="Отдельная ячейка 67 2 2" xfId="9320"/>
    <cellStyle name="Отдельная ячейка 67 3" xfId="9321"/>
    <cellStyle name="Отдельная ячейка 68" xfId="9322"/>
    <cellStyle name="Отдельная ячейка 68 2" xfId="9323"/>
    <cellStyle name="Отдельная ячейка 68 2 2" xfId="9324"/>
    <cellStyle name="Отдельная ячейка 68 3" xfId="9325"/>
    <cellStyle name="Отдельная ячейка 69" xfId="9326"/>
    <cellStyle name="Отдельная ячейка 69 2" xfId="9327"/>
    <cellStyle name="Отдельная ячейка 69 2 2" xfId="9328"/>
    <cellStyle name="Отдельная ячейка 69 3" xfId="9329"/>
    <cellStyle name="Отдельная ячейка 7" xfId="9330"/>
    <cellStyle name="Отдельная ячейка 7 2" xfId="9331"/>
    <cellStyle name="Отдельная ячейка 7 2 2" xfId="9332"/>
    <cellStyle name="Отдельная ячейка 7 2 2 2" xfId="9333"/>
    <cellStyle name="Отдельная ячейка 7 2 2 3" xfId="9334"/>
    <cellStyle name="Отдельная ячейка 7 2 3" xfId="9335"/>
    <cellStyle name="Отдельная ячейка 7 2 3 2" xfId="9336"/>
    <cellStyle name="Отдельная ячейка 7 2 3 2 2" xfId="9337"/>
    <cellStyle name="Отдельная ячейка 7 2 3 3" xfId="9338"/>
    <cellStyle name="Отдельная ячейка 7 2 3 4" xfId="9339"/>
    <cellStyle name="Отдельная ячейка 7 2 3 5" xfId="9340"/>
    <cellStyle name="Отдельная ячейка 7 2 4" xfId="9341"/>
    <cellStyle name="Отдельная ячейка 7 2 4 2" xfId="9342"/>
    <cellStyle name="Отдельная ячейка 7 2 5" xfId="9343"/>
    <cellStyle name="Отдельная ячейка 7 2 6" xfId="9344"/>
    <cellStyle name="Отдельная ячейка 7 2 7" xfId="9345"/>
    <cellStyle name="Отдельная ячейка 7 3" xfId="9346"/>
    <cellStyle name="Отдельная ячейка 7 3 2" xfId="9347"/>
    <cellStyle name="Отдельная ячейка 7 3 2 2" xfId="9348"/>
    <cellStyle name="Отдельная ячейка 7 3 3" xfId="9349"/>
    <cellStyle name="Отдельная ячейка 7 3 3 2" xfId="9350"/>
    <cellStyle name="Отдельная ячейка 7 3 4" xfId="9351"/>
    <cellStyle name="Отдельная ячейка 7 3 5" xfId="9352"/>
    <cellStyle name="Отдельная ячейка 7 4" xfId="9353"/>
    <cellStyle name="Отдельная ячейка 7 4 2" xfId="9354"/>
    <cellStyle name="Отдельная ячейка 7 4 3" xfId="9355"/>
    <cellStyle name="Отдельная ячейка 7 4 4" xfId="9356"/>
    <cellStyle name="Отдельная ячейка 7 4 5" xfId="9357"/>
    <cellStyle name="Отдельная ячейка 7 5" xfId="9358"/>
    <cellStyle name="Отдельная ячейка 7 5 2" xfId="9359"/>
    <cellStyle name="Отдельная ячейка 7 6" xfId="9360"/>
    <cellStyle name="Отдельная ячейка 7 7" xfId="9361"/>
    <cellStyle name="Отдельная ячейка 7 8" xfId="9362"/>
    <cellStyle name="Отдельная ячейка 70" xfId="9363"/>
    <cellStyle name="Отдельная ячейка 70 2" xfId="9364"/>
    <cellStyle name="Отдельная ячейка 70 2 2" xfId="9365"/>
    <cellStyle name="Отдельная ячейка 70 3" xfId="9366"/>
    <cellStyle name="Отдельная ячейка 71" xfId="9367"/>
    <cellStyle name="Отдельная ячейка 71 2" xfId="9368"/>
    <cellStyle name="Отдельная ячейка 71 2 2" xfId="9369"/>
    <cellStyle name="Отдельная ячейка 71 3" xfId="9370"/>
    <cellStyle name="Отдельная ячейка 72" xfId="9371"/>
    <cellStyle name="Отдельная ячейка 72 2" xfId="9372"/>
    <cellStyle name="Отдельная ячейка 72 2 2" xfId="9373"/>
    <cellStyle name="Отдельная ячейка 72 3" xfId="9374"/>
    <cellStyle name="Отдельная ячейка 73" xfId="9375"/>
    <cellStyle name="Отдельная ячейка 73 2" xfId="9376"/>
    <cellStyle name="Отдельная ячейка 73 2 2" xfId="9377"/>
    <cellStyle name="Отдельная ячейка 73 3" xfId="9378"/>
    <cellStyle name="Отдельная ячейка 74" xfId="9379"/>
    <cellStyle name="Отдельная ячейка 74 2" xfId="9380"/>
    <cellStyle name="Отдельная ячейка 74 2 2" xfId="9381"/>
    <cellStyle name="Отдельная ячейка 74 3" xfId="9382"/>
    <cellStyle name="Отдельная ячейка 75" xfId="9383"/>
    <cellStyle name="Отдельная ячейка 75 2" xfId="9384"/>
    <cellStyle name="Отдельная ячейка 75 2 2" xfId="9385"/>
    <cellStyle name="Отдельная ячейка 75 3" xfId="9386"/>
    <cellStyle name="Отдельная ячейка 76" xfId="9387"/>
    <cellStyle name="Отдельная ячейка 76 2" xfId="9388"/>
    <cellStyle name="Отдельная ячейка 76 2 2" xfId="9389"/>
    <cellStyle name="Отдельная ячейка 76 3" xfId="9390"/>
    <cellStyle name="Отдельная ячейка 77" xfId="9391"/>
    <cellStyle name="Отдельная ячейка 77 2" xfId="9392"/>
    <cellStyle name="Отдельная ячейка 77 2 2" xfId="9393"/>
    <cellStyle name="Отдельная ячейка 77 3" xfId="9394"/>
    <cellStyle name="Отдельная ячейка 78" xfId="9395"/>
    <cellStyle name="Отдельная ячейка 78 2" xfId="9396"/>
    <cellStyle name="Отдельная ячейка 79" xfId="9397"/>
    <cellStyle name="Отдельная ячейка 79 2" xfId="9398"/>
    <cellStyle name="Отдельная ячейка 8" xfId="9399"/>
    <cellStyle name="Отдельная ячейка 8 2" xfId="9400"/>
    <cellStyle name="Отдельная ячейка 8 2 2" xfId="9401"/>
    <cellStyle name="Отдельная ячейка 8 2 2 2" xfId="9402"/>
    <cellStyle name="Отдельная ячейка 8 2 2 3" xfId="9403"/>
    <cellStyle name="Отдельная ячейка 8 2 3" xfId="9404"/>
    <cellStyle name="Отдельная ячейка 8 2 3 2" xfId="9405"/>
    <cellStyle name="Отдельная ячейка 8 2 3 2 2" xfId="9406"/>
    <cellStyle name="Отдельная ячейка 8 2 3 3" xfId="9407"/>
    <cellStyle name="Отдельная ячейка 8 2 3 4" xfId="9408"/>
    <cellStyle name="Отдельная ячейка 8 2 3 5" xfId="9409"/>
    <cellStyle name="Отдельная ячейка 8 2 4" xfId="9410"/>
    <cellStyle name="Отдельная ячейка 8 2 4 2" xfId="9411"/>
    <cellStyle name="Отдельная ячейка 8 2 5" xfId="9412"/>
    <cellStyle name="Отдельная ячейка 8 2 6" xfId="9413"/>
    <cellStyle name="Отдельная ячейка 8 2 7" xfId="9414"/>
    <cellStyle name="Отдельная ячейка 8 3" xfId="9415"/>
    <cellStyle name="Отдельная ячейка 8 3 2" xfId="9416"/>
    <cellStyle name="Отдельная ячейка 8 3 2 2" xfId="9417"/>
    <cellStyle name="Отдельная ячейка 8 3 3" xfId="9418"/>
    <cellStyle name="Отдельная ячейка 8 3 3 2" xfId="9419"/>
    <cellStyle name="Отдельная ячейка 8 3 4" xfId="9420"/>
    <cellStyle name="Отдельная ячейка 8 3 5" xfId="9421"/>
    <cellStyle name="Отдельная ячейка 8 4" xfId="9422"/>
    <cellStyle name="Отдельная ячейка 8 4 2" xfId="9423"/>
    <cellStyle name="Отдельная ячейка 8 4 3" xfId="9424"/>
    <cellStyle name="Отдельная ячейка 8 4 4" xfId="9425"/>
    <cellStyle name="Отдельная ячейка 8 4 5" xfId="9426"/>
    <cellStyle name="Отдельная ячейка 8 5" xfId="9427"/>
    <cellStyle name="Отдельная ячейка 8 5 2" xfId="9428"/>
    <cellStyle name="Отдельная ячейка 8 6" xfId="9429"/>
    <cellStyle name="Отдельная ячейка 8 7" xfId="9430"/>
    <cellStyle name="Отдельная ячейка 8 8" xfId="9431"/>
    <cellStyle name="Отдельная ячейка 80" xfId="9432"/>
    <cellStyle name="Отдельная ячейка 80 2" xfId="9433"/>
    <cellStyle name="Отдельная ячейка 81" xfId="9434"/>
    <cellStyle name="Отдельная ячейка 82" xfId="9435"/>
    <cellStyle name="Отдельная ячейка 83" xfId="9436"/>
    <cellStyle name="Отдельная ячейка 84" xfId="9437"/>
    <cellStyle name="Отдельная ячейка 85" xfId="9438"/>
    <cellStyle name="Отдельная ячейка 86" xfId="9439"/>
    <cellStyle name="Отдельная ячейка 87" xfId="9440"/>
    <cellStyle name="Отдельная ячейка 88" xfId="9441"/>
    <cellStyle name="Отдельная ячейка 89" xfId="9442"/>
    <cellStyle name="Отдельная ячейка 9" xfId="9443"/>
    <cellStyle name="Отдельная ячейка 9 2" xfId="9444"/>
    <cellStyle name="Отдельная ячейка 9 2 2" xfId="9445"/>
    <cellStyle name="Отдельная ячейка 9 2 2 2" xfId="9446"/>
    <cellStyle name="Отдельная ячейка 9 2 2 3" xfId="9447"/>
    <cellStyle name="Отдельная ячейка 9 2 3" xfId="9448"/>
    <cellStyle name="Отдельная ячейка 9 2 3 2" xfId="9449"/>
    <cellStyle name="Отдельная ячейка 9 2 3 3" xfId="9450"/>
    <cellStyle name="Отдельная ячейка 9 2 3 4" xfId="9451"/>
    <cellStyle name="Отдельная ячейка 9 2 4" xfId="9452"/>
    <cellStyle name="Отдельная ячейка 9 2 4 2" xfId="9453"/>
    <cellStyle name="Отдельная ячейка 9 2 5" xfId="9454"/>
    <cellStyle name="Отдельная ячейка 9 3" xfId="9455"/>
    <cellStyle name="Отдельная ячейка 9 3 2" xfId="9456"/>
    <cellStyle name="Отдельная ячейка 9 3 2 2" xfId="9457"/>
    <cellStyle name="Отдельная ячейка 9 3 3" xfId="9458"/>
    <cellStyle name="Отдельная ячейка 9 3 3 2" xfId="9459"/>
    <cellStyle name="Отдельная ячейка 9 3 4" xfId="9460"/>
    <cellStyle name="Отдельная ячейка 9 3 5" xfId="9461"/>
    <cellStyle name="Отдельная ячейка 9 4" xfId="9462"/>
    <cellStyle name="Отдельная ячейка 9 4 2" xfId="9463"/>
    <cellStyle name="Отдельная ячейка 9 5" xfId="9464"/>
    <cellStyle name="Отдельная ячейка 9 5 2" xfId="9465"/>
    <cellStyle name="Отдельная ячейка 9 6" xfId="9466"/>
    <cellStyle name="Отдельная ячейка 9 7" xfId="9467"/>
    <cellStyle name="Отдельная ячейка 90" xfId="9468"/>
    <cellStyle name="Отдельная ячейка 91" xfId="9469"/>
    <cellStyle name="Отдельная ячейка 92" xfId="9470"/>
    <cellStyle name="Отдельная ячейка 93" xfId="9471"/>
    <cellStyle name="Отдельная ячейка 94" xfId="9472"/>
    <cellStyle name="Отдельная ячейка 95" xfId="9473"/>
    <cellStyle name="Отдельная ячейка 96" xfId="9474"/>
    <cellStyle name="Отдельная ячейка 97" xfId="9475"/>
    <cellStyle name="Отдельная ячейка 98" xfId="9476"/>
    <cellStyle name="Отдельная ячейка 99" xfId="9477"/>
    <cellStyle name="Отдельная ячейка-результат" xfId="20"/>
    <cellStyle name="Отдельная ячейка-результат [печать]" xfId="21"/>
    <cellStyle name="Отдельная ячейка-результат [печать] 10" xfId="9478"/>
    <cellStyle name="Отдельная ячейка-результат [печать] 10 2" xfId="9479"/>
    <cellStyle name="Отдельная ячейка-результат [печать] 10 2 2" xfId="9480"/>
    <cellStyle name="Отдельная ячейка-результат [печать] 10 2 2 2" xfId="9481"/>
    <cellStyle name="Отдельная ячейка-результат [печать] 10 2 2 3" xfId="9482"/>
    <cellStyle name="Отдельная ячейка-результат [печать] 10 2 3" xfId="9483"/>
    <cellStyle name="Отдельная ячейка-результат [печать] 10 2 3 2" xfId="9484"/>
    <cellStyle name="Отдельная ячейка-результат [печать] 10 2 3 3" xfId="9485"/>
    <cellStyle name="Отдельная ячейка-результат [печать] 10 2 3 4" xfId="9486"/>
    <cellStyle name="Отдельная ячейка-результат [печать] 10 2 4" xfId="9487"/>
    <cellStyle name="Отдельная ячейка-результат [печать] 10 2 4 2" xfId="9488"/>
    <cellStyle name="Отдельная ячейка-результат [печать] 10 2 5" xfId="9489"/>
    <cellStyle name="Отдельная ячейка-результат [печать] 10 3" xfId="9490"/>
    <cellStyle name="Отдельная ячейка-результат [печать] 10 3 2" xfId="9491"/>
    <cellStyle name="Отдельная ячейка-результат [печать] 10 3 2 2" xfId="9492"/>
    <cellStyle name="Отдельная ячейка-результат [печать] 10 3 3" xfId="9493"/>
    <cellStyle name="Отдельная ячейка-результат [печать] 10 3 3 2" xfId="9494"/>
    <cellStyle name="Отдельная ячейка-результат [печать] 10 3 4" xfId="9495"/>
    <cellStyle name="Отдельная ячейка-результат [печать] 10 3 5" xfId="9496"/>
    <cellStyle name="Отдельная ячейка-результат [печать] 10 4" xfId="9497"/>
    <cellStyle name="Отдельная ячейка-результат [печать] 10 4 2" xfId="9498"/>
    <cellStyle name="Отдельная ячейка-результат [печать] 10 5" xfId="9499"/>
    <cellStyle name="Отдельная ячейка-результат [печать] 10 5 2" xfId="9500"/>
    <cellStyle name="Отдельная ячейка-результат [печать] 10 6" xfId="9501"/>
    <cellStyle name="Отдельная ячейка-результат [печать] 10 7" xfId="9502"/>
    <cellStyle name="Отдельная ячейка-результат [печать] 11" xfId="9503"/>
    <cellStyle name="Отдельная ячейка-результат [печать] 11 2" xfId="9504"/>
    <cellStyle name="Отдельная ячейка-результат [печать] 11 2 2" xfId="9505"/>
    <cellStyle name="Отдельная ячейка-результат [печать] 11 2 2 2" xfId="9506"/>
    <cellStyle name="Отдельная ячейка-результат [печать] 11 2 2 3" xfId="9507"/>
    <cellStyle name="Отдельная ячейка-результат [печать] 11 2 3" xfId="9508"/>
    <cellStyle name="Отдельная ячейка-результат [печать] 11 2 3 2" xfId="9509"/>
    <cellStyle name="Отдельная ячейка-результат [печать] 11 2 3 3" xfId="9510"/>
    <cellStyle name="Отдельная ячейка-результат [печать] 11 2 3 4" xfId="9511"/>
    <cellStyle name="Отдельная ячейка-результат [печать] 11 2 4" xfId="9512"/>
    <cellStyle name="Отдельная ячейка-результат [печать] 11 2 4 2" xfId="9513"/>
    <cellStyle name="Отдельная ячейка-результат [печать] 11 2 5" xfId="9514"/>
    <cellStyle name="Отдельная ячейка-результат [печать] 11 3" xfId="9515"/>
    <cellStyle name="Отдельная ячейка-результат [печать] 11 3 2" xfId="9516"/>
    <cellStyle name="Отдельная ячейка-результат [печать] 11 3 2 2" xfId="9517"/>
    <cellStyle name="Отдельная ячейка-результат [печать] 11 3 3" xfId="9518"/>
    <cellStyle name="Отдельная ячейка-результат [печать] 11 3 3 2" xfId="9519"/>
    <cellStyle name="Отдельная ячейка-результат [печать] 11 3 4" xfId="9520"/>
    <cellStyle name="Отдельная ячейка-результат [печать] 11 3 5" xfId="9521"/>
    <cellStyle name="Отдельная ячейка-результат [печать] 11 4" xfId="9522"/>
    <cellStyle name="Отдельная ячейка-результат [печать] 11 4 2" xfId="9523"/>
    <cellStyle name="Отдельная ячейка-результат [печать] 11 5" xfId="9524"/>
    <cellStyle name="Отдельная ячейка-результат [печать] 11 5 2" xfId="9525"/>
    <cellStyle name="Отдельная ячейка-результат [печать] 11 6" xfId="9526"/>
    <cellStyle name="Отдельная ячейка-результат [печать] 11 7" xfId="9527"/>
    <cellStyle name="Отдельная ячейка-результат [печать] 12" xfId="9528"/>
    <cellStyle name="Отдельная ячейка-результат [печать] 12 2" xfId="9529"/>
    <cellStyle name="Отдельная ячейка-результат [печать] 12 2 2" xfId="9530"/>
    <cellStyle name="Отдельная ячейка-результат [печать] 12 2 2 2" xfId="9531"/>
    <cellStyle name="Отдельная ячейка-результат [печать] 12 2 2 3" xfId="9532"/>
    <cellStyle name="Отдельная ячейка-результат [печать] 12 2 3" xfId="9533"/>
    <cellStyle name="Отдельная ячейка-результат [печать] 12 2 3 2" xfId="9534"/>
    <cellStyle name="Отдельная ячейка-результат [печать] 12 2 3 3" xfId="9535"/>
    <cellStyle name="Отдельная ячейка-результат [печать] 12 2 3 4" xfId="9536"/>
    <cellStyle name="Отдельная ячейка-результат [печать] 12 2 4" xfId="9537"/>
    <cellStyle name="Отдельная ячейка-результат [печать] 12 2 4 2" xfId="9538"/>
    <cellStyle name="Отдельная ячейка-результат [печать] 12 2 5" xfId="9539"/>
    <cellStyle name="Отдельная ячейка-результат [печать] 12 3" xfId="9540"/>
    <cellStyle name="Отдельная ячейка-результат [печать] 12 3 2" xfId="9541"/>
    <cellStyle name="Отдельная ячейка-результат [печать] 12 3 2 2" xfId="9542"/>
    <cellStyle name="Отдельная ячейка-результат [печать] 12 3 3" xfId="9543"/>
    <cellStyle name="Отдельная ячейка-результат [печать] 12 3 3 2" xfId="9544"/>
    <cellStyle name="Отдельная ячейка-результат [печать] 12 3 4" xfId="9545"/>
    <cellStyle name="Отдельная ячейка-результат [печать] 12 3 5" xfId="9546"/>
    <cellStyle name="Отдельная ячейка-результат [печать] 12 4" xfId="9547"/>
    <cellStyle name="Отдельная ячейка-результат [печать] 12 4 2" xfId="9548"/>
    <cellStyle name="Отдельная ячейка-результат [печать] 12 5" xfId="9549"/>
    <cellStyle name="Отдельная ячейка-результат [печать] 12 5 2" xfId="9550"/>
    <cellStyle name="Отдельная ячейка-результат [печать] 12 6" xfId="9551"/>
    <cellStyle name="Отдельная ячейка-результат [печать] 12 7" xfId="9552"/>
    <cellStyle name="Отдельная ячейка-результат [печать] 13" xfId="9553"/>
    <cellStyle name="Отдельная ячейка-результат [печать] 13 2" xfId="9554"/>
    <cellStyle name="Отдельная ячейка-результат [печать] 13 2 2" xfId="9555"/>
    <cellStyle name="Отдельная ячейка-результат [печать] 13 2 3" xfId="9556"/>
    <cellStyle name="Отдельная ячейка-результат [печать] 13 3" xfId="9557"/>
    <cellStyle name="Отдельная ячейка-результат [печать] 13 3 2" xfId="9558"/>
    <cellStyle name="Отдельная ячейка-результат [печать] 13 3 2 2" xfId="9559"/>
    <cellStyle name="Отдельная ячейка-результат [печать] 13 3 3" xfId="9560"/>
    <cellStyle name="Отдельная ячейка-результат [печать] 13 3 3 2" xfId="9561"/>
    <cellStyle name="Отдельная ячейка-результат [печать] 13 3 4" xfId="9562"/>
    <cellStyle name="Отдельная ячейка-результат [печать] 13 3 5" xfId="9563"/>
    <cellStyle name="Отдельная ячейка-результат [печать] 13 4" xfId="9564"/>
    <cellStyle name="Отдельная ячейка-результат [печать] 13 4 2" xfId="9565"/>
    <cellStyle name="Отдельная ячейка-результат [печать] 13 5" xfId="9566"/>
    <cellStyle name="Отдельная ячейка-результат [печать] 13 5 2" xfId="9567"/>
    <cellStyle name="Отдельная ячейка-результат [печать] 13 6" xfId="9568"/>
    <cellStyle name="Отдельная ячейка-результат [печать] 13 7" xfId="9569"/>
    <cellStyle name="Отдельная ячейка-результат [печать] 14" xfId="9570"/>
    <cellStyle name="Отдельная ячейка-результат [печать] 14 2" xfId="9571"/>
    <cellStyle name="Отдельная ячейка-результат [печать] 14 2 2" xfId="9572"/>
    <cellStyle name="Отдельная ячейка-результат [печать] 14 2 3" xfId="9573"/>
    <cellStyle name="Отдельная ячейка-результат [печать] 14 3" xfId="9574"/>
    <cellStyle name="Отдельная ячейка-результат [печать] 14 3 2" xfId="9575"/>
    <cellStyle name="Отдельная ячейка-результат [печать] 14 3 2 2" xfId="9576"/>
    <cellStyle name="Отдельная ячейка-результат [печать] 14 3 3" xfId="9577"/>
    <cellStyle name="Отдельная ячейка-результат [печать] 14 3 3 2" xfId="9578"/>
    <cellStyle name="Отдельная ячейка-результат [печать] 14 3 4" xfId="9579"/>
    <cellStyle name="Отдельная ячейка-результат [печать] 14 3 5" xfId="9580"/>
    <cellStyle name="Отдельная ячейка-результат [печать] 14 4" xfId="9581"/>
    <cellStyle name="Отдельная ячейка-результат [печать] 14 4 2" xfId="9582"/>
    <cellStyle name="Отдельная ячейка-результат [печать] 14 5" xfId="9583"/>
    <cellStyle name="Отдельная ячейка-результат [печать] 14 5 2" xfId="9584"/>
    <cellStyle name="Отдельная ячейка-результат [печать] 14 6" xfId="9585"/>
    <cellStyle name="Отдельная ячейка-результат [печать] 14 7" xfId="9586"/>
    <cellStyle name="Отдельная ячейка-результат [печать] 15" xfId="9587"/>
    <cellStyle name="Отдельная ячейка-результат [печать] 15 10" xfId="9588"/>
    <cellStyle name="Отдельная ячейка-результат [печать] 15 10 2" xfId="9589"/>
    <cellStyle name="Отдельная ячейка-результат [печать] 15 10 2 2" xfId="9590"/>
    <cellStyle name="Отдельная ячейка-результат [печать] 15 10 3" xfId="9591"/>
    <cellStyle name="Отдельная ячейка-результат [печать] 15 10 3 2" xfId="9592"/>
    <cellStyle name="Отдельная ячейка-результат [печать] 15 10 4" xfId="9593"/>
    <cellStyle name="Отдельная ячейка-результат [печать] 15 10 5" xfId="9594"/>
    <cellStyle name="Отдельная ячейка-результат [печать] 15 11" xfId="9595"/>
    <cellStyle name="Отдельная ячейка-результат [печать] 15 11 2" xfId="9596"/>
    <cellStyle name="Отдельная ячейка-результат [печать] 15 12" xfId="9597"/>
    <cellStyle name="Отдельная ячейка-результат [печать] 15 12 2" xfId="9598"/>
    <cellStyle name="Отдельная ячейка-результат [печать] 15 13" xfId="9599"/>
    <cellStyle name="Отдельная ячейка-результат [печать] 15 14" xfId="9600"/>
    <cellStyle name="Отдельная ячейка-результат [печать] 15 2" xfId="9601"/>
    <cellStyle name="Отдельная ячейка-результат [печать] 15 2 2" xfId="9602"/>
    <cellStyle name="Отдельная ячейка-результат [печать] 15 2 2 2" xfId="9603"/>
    <cellStyle name="Отдельная ячейка-результат [печать] 15 2 2 2 2" xfId="9604"/>
    <cellStyle name="Отдельная ячейка-результат [печать] 15 2 2 3" xfId="9605"/>
    <cellStyle name="Отдельная ячейка-результат [печать] 15 2 2 4" xfId="9606"/>
    <cellStyle name="Отдельная ячейка-результат [печать] 15 2 3" xfId="9607"/>
    <cellStyle name="Отдельная ячейка-результат [печать] 15 2 3 2" xfId="9608"/>
    <cellStyle name="Отдельная ячейка-результат [печать] 15 2 3 2 2" xfId="9609"/>
    <cellStyle name="Отдельная ячейка-результат [печать] 15 2 3 3" xfId="9610"/>
    <cellStyle name="Отдельная ячейка-результат [печать] 15 2 3 4" xfId="9611"/>
    <cellStyle name="Отдельная ячейка-результат [печать] 15 2 4" xfId="9612"/>
    <cellStyle name="Отдельная ячейка-результат [печать] 15 2 4 2" xfId="9613"/>
    <cellStyle name="Отдельная ячейка-результат [печать] 15 2 5" xfId="9614"/>
    <cellStyle name="Отдельная ячейка-результат [печать] 15 3" xfId="9615"/>
    <cellStyle name="Отдельная ячейка-результат [печать] 15 3 2" xfId="9616"/>
    <cellStyle name="Отдельная ячейка-результат [печать] 15 3 2 2" xfId="9617"/>
    <cellStyle name="Отдельная ячейка-результат [печать] 15 3 2 2 2" xfId="9618"/>
    <cellStyle name="Отдельная ячейка-результат [печать] 15 3 2 3" xfId="9619"/>
    <cellStyle name="Отдельная ячейка-результат [печать] 15 3 2 4" xfId="9620"/>
    <cellStyle name="Отдельная ячейка-результат [печать] 15 3 3" xfId="9621"/>
    <cellStyle name="Отдельная ячейка-результат [печать] 15 3 3 2" xfId="9622"/>
    <cellStyle name="Отдельная ячейка-результат [печать] 15 3 3 2 2" xfId="9623"/>
    <cellStyle name="Отдельная ячейка-результат [печать] 15 3 3 3" xfId="9624"/>
    <cellStyle name="Отдельная ячейка-результат [печать] 15 3 3 4" xfId="9625"/>
    <cellStyle name="Отдельная ячейка-результат [печать] 15 3 4" xfId="9626"/>
    <cellStyle name="Отдельная ячейка-результат [печать] 15 3 4 2" xfId="9627"/>
    <cellStyle name="Отдельная ячейка-результат [печать] 15 3 5" xfId="9628"/>
    <cellStyle name="Отдельная ячейка-результат [печать] 15 4" xfId="9629"/>
    <cellStyle name="Отдельная ячейка-результат [печать] 15 4 2" xfId="9630"/>
    <cellStyle name="Отдельная ячейка-результат [печать] 15 4 2 2" xfId="9631"/>
    <cellStyle name="Отдельная ячейка-результат [печать] 15 4 2 2 2" xfId="9632"/>
    <cellStyle name="Отдельная ячейка-результат [печать] 15 4 2 3" xfId="9633"/>
    <cellStyle name="Отдельная ячейка-результат [печать] 15 4 2 4" xfId="9634"/>
    <cellStyle name="Отдельная ячейка-результат [печать] 15 4 3" xfId="9635"/>
    <cellStyle name="Отдельная ячейка-результат [печать] 15 4 3 2" xfId="9636"/>
    <cellStyle name="Отдельная ячейка-результат [печать] 15 4 3 2 2" xfId="9637"/>
    <cellStyle name="Отдельная ячейка-результат [печать] 15 4 3 3" xfId="9638"/>
    <cellStyle name="Отдельная ячейка-результат [печать] 15 4 3 4" xfId="9639"/>
    <cellStyle name="Отдельная ячейка-результат [печать] 15 4 4" xfId="9640"/>
    <cellStyle name="Отдельная ячейка-результат [печать] 15 4 4 2" xfId="9641"/>
    <cellStyle name="Отдельная ячейка-результат [печать] 15 4 5" xfId="9642"/>
    <cellStyle name="Отдельная ячейка-результат [печать] 15 5" xfId="9643"/>
    <cellStyle name="Отдельная ячейка-результат [печать] 15 5 2" xfId="9644"/>
    <cellStyle name="Отдельная ячейка-результат [печать] 15 5 2 2" xfId="9645"/>
    <cellStyle name="Отдельная ячейка-результат [печать] 15 5 2 2 2" xfId="9646"/>
    <cellStyle name="Отдельная ячейка-результат [печать] 15 5 2 3" xfId="9647"/>
    <cellStyle name="Отдельная ячейка-результат [печать] 15 5 2 4" xfId="9648"/>
    <cellStyle name="Отдельная ячейка-результат [печать] 15 5 3" xfId="9649"/>
    <cellStyle name="Отдельная ячейка-результат [печать] 15 5 3 2" xfId="9650"/>
    <cellStyle name="Отдельная ячейка-результат [печать] 15 5 3 2 2" xfId="9651"/>
    <cellStyle name="Отдельная ячейка-результат [печать] 15 5 3 3" xfId="9652"/>
    <cellStyle name="Отдельная ячейка-результат [печать] 15 5 3 4" xfId="9653"/>
    <cellStyle name="Отдельная ячейка-результат [печать] 15 5 4" xfId="9654"/>
    <cellStyle name="Отдельная ячейка-результат [печать] 15 5 4 2" xfId="9655"/>
    <cellStyle name="Отдельная ячейка-результат [печать] 15 5 5" xfId="9656"/>
    <cellStyle name="Отдельная ячейка-результат [печать] 15 6" xfId="9657"/>
    <cellStyle name="Отдельная ячейка-результат [печать] 15 6 2" xfId="9658"/>
    <cellStyle name="Отдельная ячейка-результат [печать] 15 6 2 2" xfId="9659"/>
    <cellStyle name="Отдельная ячейка-результат [печать] 15 6 2 2 2" xfId="9660"/>
    <cellStyle name="Отдельная ячейка-результат [печать] 15 6 2 3" xfId="9661"/>
    <cellStyle name="Отдельная ячейка-результат [печать] 15 6 2 4" xfId="9662"/>
    <cellStyle name="Отдельная ячейка-результат [печать] 15 6 3" xfId="9663"/>
    <cellStyle name="Отдельная ячейка-результат [печать] 15 6 3 2" xfId="9664"/>
    <cellStyle name="Отдельная ячейка-результат [печать] 15 6 3 2 2" xfId="9665"/>
    <cellStyle name="Отдельная ячейка-результат [печать] 15 6 3 3" xfId="9666"/>
    <cellStyle name="Отдельная ячейка-результат [печать] 15 6 3 4" xfId="9667"/>
    <cellStyle name="Отдельная ячейка-результат [печать] 15 6 4" xfId="9668"/>
    <cellStyle name="Отдельная ячейка-результат [печать] 15 6 4 2" xfId="9669"/>
    <cellStyle name="Отдельная ячейка-результат [печать] 15 6 5" xfId="9670"/>
    <cellStyle name="Отдельная ячейка-результат [печать] 15 7" xfId="9671"/>
    <cellStyle name="Отдельная ячейка-результат [печать] 15 7 2" xfId="9672"/>
    <cellStyle name="Отдельная ячейка-результат [печать] 15 7 2 2" xfId="9673"/>
    <cellStyle name="Отдельная ячейка-результат [печать] 15 7 2 2 2" xfId="9674"/>
    <cellStyle name="Отдельная ячейка-результат [печать] 15 7 2 3" xfId="9675"/>
    <cellStyle name="Отдельная ячейка-результат [печать] 15 7 2 4" xfId="9676"/>
    <cellStyle name="Отдельная ячейка-результат [печать] 15 7 3" xfId="9677"/>
    <cellStyle name="Отдельная ячейка-результат [печать] 15 7 3 2" xfId="9678"/>
    <cellStyle name="Отдельная ячейка-результат [печать] 15 7 3 2 2" xfId="9679"/>
    <cellStyle name="Отдельная ячейка-результат [печать] 15 7 3 3" xfId="9680"/>
    <cellStyle name="Отдельная ячейка-результат [печать] 15 7 3 4" xfId="9681"/>
    <cellStyle name="Отдельная ячейка-результат [печать] 15 7 4" xfId="9682"/>
    <cellStyle name="Отдельная ячейка-результат [печать] 15 7 4 2" xfId="9683"/>
    <cellStyle name="Отдельная ячейка-результат [печать] 15 7 5" xfId="9684"/>
    <cellStyle name="Отдельная ячейка-результат [печать] 15 8" xfId="9685"/>
    <cellStyle name="Отдельная ячейка-результат [печать] 15 8 2" xfId="9686"/>
    <cellStyle name="Отдельная ячейка-результат [печать] 15 8 2 2" xfId="9687"/>
    <cellStyle name="Отдельная ячейка-результат [печать] 15 8 2 2 2" xfId="9688"/>
    <cellStyle name="Отдельная ячейка-результат [печать] 15 8 2 3" xfId="9689"/>
    <cellStyle name="Отдельная ячейка-результат [печать] 15 8 2 4" xfId="9690"/>
    <cellStyle name="Отдельная ячейка-результат [печать] 15 8 3" xfId="9691"/>
    <cellStyle name="Отдельная ячейка-результат [печать] 15 8 3 2" xfId="9692"/>
    <cellStyle name="Отдельная ячейка-результат [печать] 15 8 3 2 2" xfId="9693"/>
    <cellStyle name="Отдельная ячейка-результат [печать] 15 8 3 3" xfId="9694"/>
    <cellStyle name="Отдельная ячейка-результат [печать] 15 8 3 4" xfId="9695"/>
    <cellStyle name="Отдельная ячейка-результат [печать] 15 8 4" xfId="9696"/>
    <cellStyle name="Отдельная ячейка-результат [печать] 15 8 4 2" xfId="9697"/>
    <cellStyle name="Отдельная ячейка-результат [печать] 15 8 5" xfId="9698"/>
    <cellStyle name="Отдельная ячейка-результат [печать] 15 9" xfId="9699"/>
    <cellStyle name="Отдельная ячейка-результат [печать] 15 9 2" xfId="9700"/>
    <cellStyle name="Отдельная ячейка-результат [печать] 15 9 3" xfId="9701"/>
    <cellStyle name="Отдельная ячейка-результат [печать] 15_10470_35589_Расчет показателей КФМ" xfId="9702"/>
    <cellStyle name="Отдельная ячейка-результат [печать] 16" xfId="9703"/>
    <cellStyle name="Отдельная ячейка-результат [печать] 16 2" xfId="9704"/>
    <cellStyle name="Отдельная ячейка-результат [печать] 16 2 2" xfId="9705"/>
    <cellStyle name="Отдельная ячейка-результат [печать] 16 2 3" xfId="9706"/>
    <cellStyle name="Отдельная ячейка-результат [печать] 16 3" xfId="9707"/>
    <cellStyle name="Отдельная ячейка-результат [печать] 16 3 2" xfId="9708"/>
    <cellStyle name="Отдельная ячейка-результат [печать] 16 3 2 2" xfId="9709"/>
    <cellStyle name="Отдельная ячейка-результат [печать] 16 3 3" xfId="9710"/>
    <cellStyle name="Отдельная ячейка-результат [печать] 16 3 3 2" xfId="9711"/>
    <cellStyle name="Отдельная ячейка-результат [печать] 16 3 4" xfId="9712"/>
    <cellStyle name="Отдельная ячейка-результат [печать] 16 3 5" xfId="9713"/>
    <cellStyle name="Отдельная ячейка-результат [печать] 16 4" xfId="9714"/>
    <cellStyle name="Отдельная ячейка-результат [печать] 16 4 2" xfId="9715"/>
    <cellStyle name="Отдельная ячейка-результат [печать] 16 5" xfId="9716"/>
    <cellStyle name="Отдельная ячейка-результат [печать] 16 5 2" xfId="9717"/>
    <cellStyle name="Отдельная ячейка-результат [печать] 16 6" xfId="9718"/>
    <cellStyle name="Отдельная ячейка-результат [печать] 16 7" xfId="9719"/>
    <cellStyle name="Отдельная ячейка-результат [печать] 17" xfId="9720"/>
    <cellStyle name="Отдельная ячейка-результат [печать] 17 2" xfId="9721"/>
    <cellStyle name="Отдельная ячейка-результат [печать] 17 2 2" xfId="9722"/>
    <cellStyle name="Отдельная ячейка-результат [печать] 17 2 3" xfId="9723"/>
    <cellStyle name="Отдельная ячейка-результат [печать] 17 3" xfId="9724"/>
    <cellStyle name="Отдельная ячейка-результат [печать] 17 3 2" xfId="9725"/>
    <cellStyle name="Отдельная ячейка-результат [печать] 17 3 2 2" xfId="9726"/>
    <cellStyle name="Отдельная ячейка-результат [печать] 17 3 3" xfId="9727"/>
    <cellStyle name="Отдельная ячейка-результат [печать] 17 3 3 2" xfId="9728"/>
    <cellStyle name="Отдельная ячейка-результат [печать] 17 3 4" xfId="9729"/>
    <cellStyle name="Отдельная ячейка-результат [печать] 17 3 5" xfId="9730"/>
    <cellStyle name="Отдельная ячейка-результат [печать] 17 4" xfId="9731"/>
    <cellStyle name="Отдельная ячейка-результат [печать] 17 4 2" xfId="9732"/>
    <cellStyle name="Отдельная ячейка-результат [печать] 17 5" xfId="9733"/>
    <cellStyle name="Отдельная ячейка-результат [печать] 17 5 2" xfId="9734"/>
    <cellStyle name="Отдельная ячейка-результат [печать] 17 6" xfId="9735"/>
    <cellStyle name="Отдельная ячейка-результат [печать] 17 7" xfId="9736"/>
    <cellStyle name="Отдельная ячейка-результат [печать] 18" xfId="9737"/>
    <cellStyle name="Отдельная ячейка-результат [печать] 18 2" xfId="9738"/>
    <cellStyle name="Отдельная ячейка-результат [печать] 18 2 2" xfId="9739"/>
    <cellStyle name="Отдельная ячейка-результат [печать] 18 2 3" xfId="9740"/>
    <cellStyle name="Отдельная ячейка-результат [печать] 18 3" xfId="9741"/>
    <cellStyle name="Отдельная ячейка-результат [печать] 18 3 2" xfId="9742"/>
    <cellStyle name="Отдельная ячейка-результат [печать] 18 3 2 2" xfId="9743"/>
    <cellStyle name="Отдельная ячейка-результат [печать] 18 3 3" xfId="9744"/>
    <cellStyle name="Отдельная ячейка-результат [печать] 18 3 3 2" xfId="9745"/>
    <cellStyle name="Отдельная ячейка-результат [печать] 18 3 4" xfId="9746"/>
    <cellStyle name="Отдельная ячейка-результат [печать] 18 3 5" xfId="9747"/>
    <cellStyle name="Отдельная ячейка-результат [печать] 18 4" xfId="9748"/>
    <cellStyle name="Отдельная ячейка-результат [печать] 18 4 2" xfId="9749"/>
    <cellStyle name="Отдельная ячейка-результат [печать] 18 5" xfId="9750"/>
    <cellStyle name="Отдельная ячейка-результат [печать] 18 5 2" xfId="9751"/>
    <cellStyle name="Отдельная ячейка-результат [печать] 18 6" xfId="9752"/>
    <cellStyle name="Отдельная ячейка-результат [печать] 18 7" xfId="9753"/>
    <cellStyle name="Отдельная ячейка-результат [печать] 19" xfId="9754"/>
    <cellStyle name="Отдельная ячейка-результат [печать] 19 2" xfId="9755"/>
    <cellStyle name="Отдельная ячейка-результат [печать] 19 2 2" xfId="9756"/>
    <cellStyle name="Отдельная ячейка-результат [печать] 19 2 3" xfId="9757"/>
    <cellStyle name="Отдельная ячейка-результат [печать] 19 3" xfId="9758"/>
    <cellStyle name="Отдельная ячейка-результат [печать] 19 3 2" xfId="9759"/>
    <cellStyle name="Отдельная ячейка-результат [печать] 19 3 2 2" xfId="9760"/>
    <cellStyle name="Отдельная ячейка-результат [печать] 19 3 3" xfId="9761"/>
    <cellStyle name="Отдельная ячейка-результат [печать] 19 3 3 2" xfId="9762"/>
    <cellStyle name="Отдельная ячейка-результат [печать] 19 3 4" xfId="9763"/>
    <cellStyle name="Отдельная ячейка-результат [печать] 19 3 5" xfId="9764"/>
    <cellStyle name="Отдельная ячейка-результат [печать] 19 4" xfId="9765"/>
    <cellStyle name="Отдельная ячейка-результат [печать] 19 4 2" xfId="9766"/>
    <cellStyle name="Отдельная ячейка-результат [печать] 19 5" xfId="9767"/>
    <cellStyle name="Отдельная ячейка-результат [печать] 19 5 2" xfId="9768"/>
    <cellStyle name="Отдельная ячейка-результат [печать] 19 6" xfId="9769"/>
    <cellStyle name="Отдельная ячейка-результат [печать] 19 7" xfId="9770"/>
    <cellStyle name="Отдельная ячейка-результат [печать] 2" xfId="9771"/>
    <cellStyle name="Отдельная ячейка-результат [печать] 2 10" xfId="9772"/>
    <cellStyle name="Отдельная ячейка-результат [печать] 2 10 2" xfId="9773"/>
    <cellStyle name="Отдельная ячейка-результат [печать] 2 10 2 2" xfId="9774"/>
    <cellStyle name="Отдельная ячейка-результат [печать] 2 10 3" xfId="9775"/>
    <cellStyle name="Отдельная ячейка-результат [печать] 2 10 3 2" xfId="9776"/>
    <cellStyle name="Отдельная ячейка-результат [печать] 2 10 4" xfId="9777"/>
    <cellStyle name="Отдельная ячейка-результат [печать] 2 10 5" xfId="9778"/>
    <cellStyle name="Отдельная ячейка-результат [печать] 2 11" xfId="9779"/>
    <cellStyle name="Отдельная ячейка-результат [печать] 2 11 2" xfId="9780"/>
    <cellStyle name="Отдельная ячейка-результат [печать] 2 11 3" xfId="9781"/>
    <cellStyle name="Отдельная ячейка-результат [печать] 2 11 4" xfId="9782"/>
    <cellStyle name="Отдельная ячейка-результат [печать] 2 11 5" xfId="9783"/>
    <cellStyle name="Отдельная ячейка-результат [печать] 2 12" xfId="9784"/>
    <cellStyle name="Отдельная ячейка-результат [печать] 2 12 2" xfId="9785"/>
    <cellStyle name="Отдельная ячейка-результат [печать] 2 13" xfId="9786"/>
    <cellStyle name="Отдельная ячейка-результат [печать] 2 14" xfId="9787"/>
    <cellStyle name="Отдельная ячейка-результат [печать] 2 15" xfId="9788"/>
    <cellStyle name="Отдельная ячейка-результат [печать] 2 2" xfId="9789"/>
    <cellStyle name="Отдельная ячейка-результат [печать] 2 2 10" xfId="9790"/>
    <cellStyle name="Отдельная ячейка-результат [печать] 2 2 10 2" xfId="9791"/>
    <cellStyle name="Отдельная ячейка-результат [печать] 2 2 10 2 2" xfId="9792"/>
    <cellStyle name="Отдельная ячейка-результат [печать] 2 2 10 3" xfId="9793"/>
    <cellStyle name="Отдельная ячейка-результат [печать] 2 2 10 4" xfId="9794"/>
    <cellStyle name="Отдельная ячейка-результат [печать] 2 2 11" xfId="9795"/>
    <cellStyle name="Отдельная ячейка-результат [печать] 2 2 11 2" xfId="9796"/>
    <cellStyle name="Отдельная ячейка-результат [печать] 2 2 12" xfId="9797"/>
    <cellStyle name="Отдельная ячейка-результат [печать] 2 2 2" xfId="9798"/>
    <cellStyle name="Отдельная ячейка-результат [печать] 2 2 2 2" xfId="9799"/>
    <cellStyle name="Отдельная ячейка-результат [печать] 2 2 2 2 2" xfId="9800"/>
    <cellStyle name="Отдельная ячейка-результат [печать] 2 2 2 2 3" xfId="9801"/>
    <cellStyle name="Отдельная ячейка-результат [печать] 2 2 2 3" xfId="9802"/>
    <cellStyle name="Отдельная ячейка-результат [печать] 2 2 2 3 2" xfId="9803"/>
    <cellStyle name="Отдельная ячейка-результат [печать] 2 2 2 3 2 2" xfId="9804"/>
    <cellStyle name="Отдельная ячейка-результат [печать] 2 2 2 3 3" xfId="9805"/>
    <cellStyle name="Отдельная ячейка-результат [печать] 2 2 2 3 4" xfId="9806"/>
    <cellStyle name="Отдельная ячейка-результат [печать] 2 2 2 3 5" xfId="9807"/>
    <cellStyle name="Отдельная ячейка-результат [печать] 2 2 2 4" xfId="9808"/>
    <cellStyle name="Отдельная ячейка-результат [печать] 2 2 2 4 2" xfId="9809"/>
    <cellStyle name="Отдельная ячейка-результат [печать] 2 2 2 5" xfId="9810"/>
    <cellStyle name="Отдельная ячейка-результат [печать] 2 2 2 6" xfId="9811"/>
    <cellStyle name="Отдельная ячейка-результат [печать] 2 2 2 7" xfId="9812"/>
    <cellStyle name="Отдельная ячейка-результат [печать] 2 2 3" xfId="9813"/>
    <cellStyle name="Отдельная ячейка-результат [печать] 2 2 3 2" xfId="9814"/>
    <cellStyle name="Отдельная ячейка-результат [печать] 2 2 3 2 2" xfId="9815"/>
    <cellStyle name="Отдельная ячейка-результат [печать] 2 2 3 2 3" xfId="9816"/>
    <cellStyle name="Отдельная ячейка-результат [печать] 2 2 3 3" xfId="9817"/>
    <cellStyle name="Отдельная ячейка-результат [печать] 2 2 3 3 2" xfId="9818"/>
    <cellStyle name="Отдельная ячейка-результат [печать] 2 2 3 3 2 2" xfId="9819"/>
    <cellStyle name="Отдельная ячейка-результат [печать] 2 2 3 3 3" xfId="9820"/>
    <cellStyle name="Отдельная ячейка-результат [печать] 2 2 3 3 4" xfId="9821"/>
    <cellStyle name="Отдельная ячейка-результат [печать] 2 2 3 3 5" xfId="9822"/>
    <cellStyle name="Отдельная ячейка-результат [печать] 2 2 3 4" xfId="9823"/>
    <cellStyle name="Отдельная ячейка-результат [печать] 2 2 3 4 2" xfId="9824"/>
    <cellStyle name="Отдельная ячейка-результат [печать] 2 2 3 5" xfId="9825"/>
    <cellStyle name="Отдельная ячейка-результат [печать] 2 2 3 6" xfId="9826"/>
    <cellStyle name="Отдельная ячейка-результат [печать] 2 2 3 7" xfId="9827"/>
    <cellStyle name="Отдельная ячейка-результат [печать] 2 2 4" xfId="9828"/>
    <cellStyle name="Отдельная ячейка-результат [печать] 2 2 4 2" xfId="9829"/>
    <cellStyle name="Отдельная ячейка-результат [печать] 2 2 4 2 2" xfId="9830"/>
    <cellStyle name="Отдельная ячейка-результат [печать] 2 2 4 2 3" xfId="9831"/>
    <cellStyle name="Отдельная ячейка-результат [печать] 2 2 4 3" xfId="9832"/>
    <cellStyle name="Отдельная ячейка-результат [печать] 2 2 4 3 2" xfId="9833"/>
    <cellStyle name="Отдельная ячейка-результат [печать] 2 2 4 3 2 2" xfId="9834"/>
    <cellStyle name="Отдельная ячейка-результат [печать] 2 2 4 3 3" xfId="9835"/>
    <cellStyle name="Отдельная ячейка-результат [печать] 2 2 4 3 4" xfId="9836"/>
    <cellStyle name="Отдельная ячейка-результат [печать] 2 2 4 3 5" xfId="9837"/>
    <cellStyle name="Отдельная ячейка-результат [печать] 2 2 4 4" xfId="9838"/>
    <cellStyle name="Отдельная ячейка-результат [печать] 2 2 4 4 2" xfId="9839"/>
    <cellStyle name="Отдельная ячейка-результат [печать] 2 2 4 5" xfId="9840"/>
    <cellStyle name="Отдельная ячейка-результат [печать] 2 2 4 6" xfId="9841"/>
    <cellStyle name="Отдельная ячейка-результат [печать] 2 2 4 7" xfId="9842"/>
    <cellStyle name="Отдельная ячейка-результат [печать] 2 2 5" xfId="9843"/>
    <cellStyle name="Отдельная ячейка-результат [печать] 2 2 5 2" xfId="9844"/>
    <cellStyle name="Отдельная ячейка-результат [печать] 2 2 5 2 2" xfId="9845"/>
    <cellStyle name="Отдельная ячейка-результат [печать] 2 2 5 2 3" xfId="9846"/>
    <cellStyle name="Отдельная ячейка-результат [печать] 2 2 5 3" xfId="9847"/>
    <cellStyle name="Отдельная ячейка-результат [печать] 2 2 5 3 2" xfId="9848"/>
    <cellStyle name="Отдельная ячейка-результат [печать] 2 2 5 3 2 2" xfId="9849"/>
    <cellStyle name="Отдельная ячейка-результат [печать] 2 2 5 3 3" xfId="9850"/>
    <cellStyle name="Отдельная ячейка-результат [печать] 2 2 5 3 4" xfId="9851"/>
    <cellStyle name="Отдельная ячейка-результат [печать] 2 2 5 3 5" xfId="9852"/>
    <cellStyle name="Отдельная ячейка-результат [печать] 2 2 5 4" xfId="9853"/>
    <cellStyle name="Отдельная ячейка-результат [печать] 2 2 5 4 2" xfId="9854"/>
    <cellStyle name="Отдельная ячейка-результат [печать] 2 2 5 5" xfId="9855"/>
    <cellStyle name="Отдельная ячейка-результат [печать] 2 2 5 6" xfId="9856"/>
    <cellStyle name="Отдельная ячейка-результат [печать] 2 2 5 7" xfId="9857"/>
    <cellStyle name="Отдельная ячейка-результат [печать] 2 2 6" xfId="9858"/>
    <cellStyle name="Отдельная ячейка-результат [печать] 2 2 6 2" xfId="9859"/>
    <cellStyle name="Отдельная ячейка-результат [печать] 2 2 6 2 2" xfId="9860"/>
    <cellStyle name="Отдельная ячейка-результат [печать] 2 2 6 2 3" xfId="9861"/>
    <cellStyle name="Отдельная ячейка-результат [печать] 2 2 6 3" xfId="9862"/>
    <cellStyle name="Отдельная ячейка-результат [печать] 2 2 6 3 2" xfId="9863"/>
    <cellStyle name="Отдельная ячейка-результат [печать] 2 2 6 3 2 2" xfId="9864"/>
    <cellStyle name="Отдельная ячейка-результат [печать] 2 2 6 3 3" xfId="9865"/>
    <cellStyle name="Отдельная ячейка-результат [печать] 2 2 6 3 4" xfId="9866"/>
    <cellStyle name="Отдельная ячейка-результат [печать] 2 2 6 3 5" xfId="9867"/>
    <cellStyle name="Отдельная ячейка-результат [печать] 2 2 6 4" xfId="9868"/>
    <cellStyle name="Отдельная ячейка-результат [печать] 2 2 6 4 2" xfId="9869"/>
    <cellStyle name="Отдельная ячейка-результат [печать] 2 2 6 5" xfId="9870"/>
    <cellStyle name="Отдельная ячейка-результат [печать] 2 2 6 6" xfId="9871"/>
    <cellStyle name="Отдельная ячейка-результат [печать] 2 2 6 7" xfId="9872"/>
    <cellStyle name="Отдельная ячейка-результат [печать] 2 2 7" xfId="9873"/>
    <cellStyle name="Отдельная ячейка-результат [печать] 2 2 7 2" xfId="9874"/>
    <cellStyle name="Отдельная ячейка-результат [печать] 2 2 7 2 2" xfId="9875"/>
    <cellStyle name="Отдельная ячейка-результат [печать] 2 2 7 2 3" xfId="9876"/>
    <cellStyle name="Отдельная ячейка-результат [печать] 2 2 7 3" xfId="9877"/>
    <cellStyle name="Отдельная ячейка-результат [печать] 2 2 7 3 2" xfId="9878"/>
    <cellStyle name="Отдельная ячейка-результат [печать] 2 2 7 3 2 2" xfId="9879"/>
    <cellStyle name="Отдельная ячейка-результат [печать] 2 2 7 3 3" xfId="9880"/>
    <cellStyle name="Отдельная ячейка-результат [печать] 2 2 7 3 4" xfId="9881"/>
    <cellStyle name="Отдельная ячейка-результат [печать] 2 2 7 3 5" xfId="9882"/>
    <cellStyle name="Отдельная ячейка-результат [печать] 2 2 7 4" xfId="9883"/>
    <cellStyle name="Отдельная ячейка-результат [печать] 2 2 7 4 2" xfId="9884"/>
    <cellStyle name="Отдельная ячейка-результат [печать] 2 2 7 5" xfId="9885"/>
    <cellStyle name="Отдельная ячейка-результат [печать] 2 2 7 6" xfId="9886"/>
    <cellStyle name="Отдельная ячейка-результат [печать] 2 2 7 7" xfId="9887"/>
    <cellStyle name="Отдельная ячейка-результат [печать] 2 2 8" xfId="9888"/>
    <cellStyle name="Отдельная ячейка-результат [печать] 2 2 8 2" xfId="9889"/>
    <cellStyle name="Отдельная ячейка-результат [печать] 2 2 8 2 2" xfId="9890"/>
    <cellStyle name="Отдельная ячейка-результат [печать] 2 2 8 2 3" xfId="9891"/>
    <cellStyle name="Отдельная ячейка-результат [печать] 2 2 8 3" xfId="9892"/>
    <cellStyle name="Отдельная ячейка-результат [печать] 2 2 8 3 2" xfId="9893"/>
    <cellStyle name="Отдельная ячейка-результат [печать] 2 2 8 3 2 2" xfId="9894"/>
    <cellStyle name="Отдельная ячейка-результат [печать] 2 2 8 3 3" xfId="9895"/>
    <cellStyle name="Отдельная ячейка-результат [печать] 2 2 8 3 4" xfId="9896"/>
    <cellStyle name="Отдельная ячейка-результат [печать] 2 2 8 3 5" xfId="9897"/>
    <cellStyle name="Отдельная ячейка-результат [печать] 2 2 8 4" xfId="9898"/>
    <cellStyle name="Отдельная ячейка-результат [печать] 2 2 8 4 2" xfId="9899"/>
    <cellStyle name="Отдельная ячейка-результат [печать] 2 2 8 5" xfId="9900"/>
    <cellStyle name="Отдельная ячейка-результат [печать] 2 2 8 6" xfId="9901"/>
    <cellStyle name="Отдельная ячейка-результат [печать] 2 2 8 7" xfId="9902"/>
    <cellStyle name="Отдельная ячейка-результат [печать] 2 2 9" xfId="9903"/>
    <cellStyle name="Отдельная ячейка-результат [печать] 2 2 9 2" xfId="9904"/>
    <cellStyle name="Отдельная ячейка-результат [печать] 2 2 9 2 2" xfId="9905"/>
    <cellStyle name="Отдельная ячейка-результат [печать] 2 2 9 2 2 2" xfId="9906"/>
    <cellStyle name="Отдельная ячейка-результат [печать] 2 2 9 2 3" xfId="9907"/>
    <cellStyle name="Отдельная ячейка-результат [печать] 2 2 9 2 4" xfId="9908"/>
    <cellStyle name="Отдельная ячейка-результат [печать] 2 2 9 3" xfId="9909"/>
    <cellStyle name="Отдельная ячейка-результат [печать] 2 2 9 3 2" xfId="9910"/>
    <cellStyle name="Отдельная ячейка-результат [печать] 2 2 9 3 3" xfId="9911"/>
    <cellStyle name="Отдельная ячейка-результат [печать] 2 2 9 4" xfId="9912"/>
    <cellStyle name="Отдельная ячейка-результат [печать] 2 2 9 5" xfId="9913"/>
    <cellStyle name="Отдельная ячейка-результат [печать] 2 2 9 6" xfId="9914"/>
    <cellStyle name="Отдельная ячейка-результат [печать] 2 2_10470_35589_Расчет показателей КФМ" xfId="9915"/>
    <cellStyle name="Отдельная ячейка-результат [печать] 2 3" xfId="9916"/>
    <cellStyle name="Отдельная ячейка-результат [печать] 2 3 2" xfId="9917"/>
    <cellStyle name="Отдельная ячейка-результат [печать] 2 3 2 2" xfId="9918"/>
    <cellStyle name="Отдельная ячейка-результат [печать] 2 3 2 3" xfId="9919"/>
    <cellStyle name="Отдельная ячейка-результат [печать] 2 3 3" xfId="9920"/>
    <cellStyle name="Отдельная ячейка-результат [печать] 2 3 3 2" xfId="9921"/>
    <cellStyle name="Отдельная ячейка-результат [печать] 2 3 3 2 2" xfId="9922"/>
    <cellStyle name="Отдельная ячейка-результат [печать] 2 3 3 3" xfId="9923"/>
    <cellStyle name="Отдельная ячейка-результат [печать] 2 3 3 4" xfId="9924"/>
    <cellStyle name="Отдельная ячейка-результат [печать] 2 3 3 5" xfId="9925"/>
    <cellStyle name="Отдельная ячейка-результат [печать] 2 3 4" xfId="9926"/>
    <cellStyle name="Отдельная ячейка-результат [печать] 2 3 4 2" xfId="9927"/>
    <cellStyle name="Отдельная ячейка-результат [печать] 2 3 5" xfId="9928"/>
    <cellStyle name="Отдельная ячейка-результат [печать] 2 3 6" xfId="9929"/>
    <cellStyle name="Отдельная ячейка-результат [печать] 2 3 7" xfId="9930"/>
    <cellStyle name="Отдельная ячейка-результат [печать] 2 4" xfId="9931"/>
    <cellStyle name="Отдельная ячейка-результат [печать] 2 4 2" xfId="9932"/>
    <cellStyle name="Отдельная ячейка-результат [печать] 2 4 2 2" xfId="9933"/>
    <cellStyle name="Отдельная ячейка-результат [печать] 2 4 2 2 2" xfId="9934"/>
    <cellStyle name="Отдельная ячейка-результат [печать] 2 4 2 3" xfId="9935"/>
    <cellStyle name="Отдельная ячейка-результат [печать] 2 4 2 4" xfId="9936"/>
    <cellStyle name="Отдельная ячейка-результат [печать] 2 4 3" xfId="9937"/>
    <cellStyle name="Отдельная ячейка-результат [печать] 2 4 3 2" xfId="9938"/>
    <cellStyle name="Отдельная ячейка-результат [печать] 2 4 3 2 2" xfId="9939"/>
    <cellStyle name="Отдельная ячейка-результат [печать] 2 4 3 3" xfId="9940"/>
    <cellStyle name="Отдельная ячейка-результат [печать] 2 4 3 4" xfId="9941"/>
    <cellStyle name="Отдельная ячейка-результат [печать] 2 4 4" xfId="9942"/>
    <cellStyle name="Отдельная ячейка-результат [печать] 2 4 4 2" xfId="9943"/>
    <cellStyle name="Отдельная ячейка-результат [печать] 2 4 5" xfId="9944"/>
    <cellStyle name="Отдельная ячейка-результат [печать] 2 5" xfId="9945"/>
    <cellStyle name="Отдельная ячейка-результат [печать] 2 5 2" xfId="9946"/>
    <cellStyle name="Отдельная ячейка-результат [печать] 2 5 2 2" xfId="9947"/>
    <cellStyle name="Отдельная ячейка-результат [печать] 2 5 2 2 2" xfId="9948"/>
    <cellStyle name="Отдельная ячейка-результат [печать] 2 5 2 3" xfId="9949"/>
    <cellStyle name="Отдельная ячейка-результат [печать] 2 5 2 4" xfId="9950"/>
    <cellStyle name="Отдельная ячейка-результат [печать] 2 5 3" xfId="9951"/>
    <cellStyle name="Отдельная ячейка-результат [печать] 2 5 3 2" xfId="9952"/>
    <cellStyle name="Отдельная ячейка-результат [печать] 2 5 3 2 2" xfId="9953"/>
    <cellStyle name="Отдельная ячейка-результат [печать] 2 5 3 3" xfId="9954"/>
    <cellStyle name="Отдельная ячейка-результат [печать] 2 5 3 4" xfId="9955"/>
    <cellStyle name="Отдельная ячейка-результат [печать] 2 5 4" xfId="9956"/>
    <cellStyle name="Отдельная ячейка-результат [печать] 2 5 4 2" xfId="9957"/>
    <cellStyle name="Отдельная ячейка-результат [печать] 2 5 5" xfId="9958"/>
    <cellStyle name="Отдельная ячейка-результат [печать] 2 6" xfId="9959"/>
    <cellStyle name="Отдельная ячейка-результат [печать] 2 6 2" xfId="9960"/>
    <cellStyle name="Отдельная ячейка-результат [печать] 2 6 2 2" xfId="9961"/>
    <cellStyle name="Отдельная ячейка-результат [печать] 2 6 2 2 2" xfId="9962"/>
    <cellStyle name="Отдельная ячейка-результат [печать] 2 6 2 3" xfId="9963"/>
    <cellStyle name="Отдельная ячейка-результат [печать] 2 6 2 4" xfId="9964"/>
    <cellStyle name="Отдельная ячейка-результат [печать] 2 6 3" xfId="9965"/>
    <cellStyle name="Отдельная ячейка-результат [печать] 2 6 3 2" xfId="9966"/>
    <cellStyle name="Отдельная ячейка-результат [печать] 2 6 3 2 2" xfId="9967"/>
    <cellStyle name="Отдельная ячейка-результат [печать] 2 6 3 3" xfId="9968"/>
    <cellStyle name="Отдельная ячейка-результат [печать] 2 6 3 4" xfId="9969"/>
    <cellStyle name="Отдельная ячейка-результат [печать] 2 6 4" xfId="9970"/>
    <cellStyle name="Отдельная ячейка-результат [печать] 2 6 4 2" xfId="9971"/>
    <cellStyle name="Отдельная ячейка-результат [печать] 2 6 5" xfId="9972"/>
    <cellStyle name="Отдельная ячейка-результат [печать] 2 7" xfId="9973"/>
    <cellStyle name="Отдельная ячейка-результат [печать] 2 7 2" xfId="9974"/>
    <cellStyle name="Отдельная ячейка-результат [печать] 2 7 2 2" xfId="9975"/>
    <cellStyle name="Отдельная ячейка-результат [печать] 2 7 2 2 2" xfId="9976"/>
    <cellStyle name="Отдельная ячейка-результат [печать] 2 7 2 3" xfId="9977"/>
    <cellStyle name="Отдельная ячейка-результат [печать] 2 7 2 4" xfId="9978"/>
    <cellStyle name="Отдельная ячейка-результат [печать] 2 7 3" xfId="9979"/>
    <cellStyle name="Отдельная ячейка-результат [печать] 2 7 3 2" xfId="9980"/>
    <cellStyle name="Отдельная ячейка-результат [печать] 2 7 3 2 2" xfId="9981"/>
    <cellStyle name="Отдельная ячейка-результат [печать] 2 7 3 3" xfId="9982"/>
    <cellStyle name="Отдельная ячейка-результат [печать] 2 7 3 4" xfId="9983"/>
    <cellStyle name="Отдельная ячейка-результат [печать] 2 7 4" xfId="9984"/>
    <cellStyle name="Отдельная ячейка-результат [печать] 2 7 4 2" xfId="9985"/>
    <cellStyle name="Отдельная ячейка-результат [печать] 2 7 5" xfId="9986"/>
    <cellStyle name="Отдельная ячейка-результат [печать] 2 8" xfId="9987"/>
    <cellStyle name="Отдельная ячейка-результат [печать] 2 8 2" xfId="9988"/>
    <cellStyle name="Отдельная ячейка-результат [печать] 2 8 2 2" xfId="9989"/>
    <cellStyle name="Отдельная ячейка-результат [печать] 2 8 2 2 2" xfId="9990"/>
    <cellStyle name="Отдельная ячейка-результат [печать] 2 8 2 3" xfId="9991"/>
    <cellStyle name="Отдельная ячейка-результат [печать] 2 8 2 4" xfId="9992"/>
    <cellStyle name="Отдельная ячейка-результат [печать] 2 8 3" xfId="9993"/>
    <cellStyle name="Отдельная ячейка-результат [печать] 2 8 3 2" xfId="9994"/>
    <cellStyle name="Отдельная ячейка-результат [печать] 2 8 3 2 2" xfId="9995"/>
    <cellStyle name="Отдельная ячейка-результат [печать] 2 8 3 3" xfId="9996"/>
    <cellStyle name="Отдельная ячейка-результат [печать] 2 8 3 4" xfId="9997"/>
    <cellStyle name="Отдельная ячейка-результат [печать] 2 8 4" xfId="9998"/>
    <cellStyle name="Отдельная ячейка-результат [печать] 2 8 4 2" xfId="9999"/>
    <cellStyle name="Отдельная ячейка-результат [печать] 2 8 5" xfId="10000"/>
    <cellStyle name="Отдельная ячейка-результат [печать] 2 9" xfId="10001"/>
    <cellStyle name="Отдельная ячейка-результат [печать] 2 9 2" xfId="10002"/>
    <cellStyle name="Отдельная ячейка-результат [печать] 2 9 2 2" xfId="10003"/>
    <cellStyle name="Отдельная ячейка-результат [печать] 2 9 2 2 2" xfId="10004"/>
    <cellStyle name="Отдельная ячейка-результат [печать] 2 9 2 3" xfId="10005"/>
    <cellStyle name="Отдельная ячейка-результат [печать] 2 9 2 4" xfId="10006"/>
    <cellStyle name="Отдельная ячейка-результат [печать] 2 9 3" xfId="10007"/>
    <cellStyle name="Отдельная ячейка-результат [печать] 2 9 3 2" xfId="10008"/>
    <cellStyle name="Отдельная ячейка-результат [печать] 2 9 3 2 2" xfId="10009"/>
    <cellStyle name="Отдельная ячейка-результат [печать] 2 9 3 3" xfId="10010"/>
    <cellStyle name="Отдельная ячейка-результат [печать] 2 9 3 4" xfId="10011"/>
    <cellStyle name="Отдельная ячейка-результат [печать] 2 9 4" xfId="10012"/>
    <cellStyle name="Отдельная ячейка-результат [печать] 2 9 4 2" xfId="10013"/>
    <cellStyle name="Отдельная ячейка-результат [печать] 2 9 5" xfId="10014"/>
    <cellStyle name="Отдельная ячейка-результат [печать] 2_10470_35589_Расчет показателей КФМ" xfId="10015"/>
    <cellStyle name="Отдельная ячейка-результат [печать] 20" xfId="10016"/>
    <cellStyle name="Отдельная ячейка-результат [печать] 20 2" xfId="10017"/>
    <cellStyle name="Отдельная ячейка-результат [печать] 20 2 2" xfId="10018"/>
    <cellStyle name="Отдельная ячейка-результат [печать] 20 2 3" xfId="10019"/>
    <cellStyle name="Отдельная ячейка-результат [печать] 20 3" xfId="10020"/>
    <cellStyle name="Отдельная ячейка-результат [печать] 20 3 2" xfId="10021"/>
    <cellStyle name="Отдельная ячейка-результат [печать] 20 3 2 2" xfId="10022"/>
    <cellStyle name="Отдельная ячейка-результат [печать] 20 3 3" xfId="10023"/>
    <cellStyle name="Отдельная ячейка-результат [печать] 20 3 3 2" xfId="10024"/>
    <cellStyle name="Отдельная ячейка-результат [печать] 20 3 4" xfId="10025"/>
    <cellStyle name="Отдельная ячейка-результат [печать] 20 3 5" xfId="10026"/>
    <cellStyle name="Отдельная ячейка-результат [печать] 20 4" xfId="10027"/>
    <cellStyle name="Отдельная ячейка-результат [печать] 20 4 2" xfId="10028"/>
    <cellStyle name="Отдельная ячейка-результат [печать] 20 5" xfId="10029"/>
    <cellStyle name="Отдельная ячейка-результат [печать] 20 5 2" xfId="10030"/>
    <cellStyle name="Отдельная ячейка-результат [печать] 20 6" xfId="10031"/>
    <cellStyle name="Отдельная ячейка-результат [печать] 20 7" xfId="10032"/>
    <cellStyle name="Отдельная ячейка-результат [печать] 21" xfId="10033"/>
    <cellStyle name="Отдельная ячейка-результат [печать] 21 2" xfId="10034"/>
    <cellStyle name="Отдельная ячейка-результат [печать] 21 2 2" xfId="10035"/>
    <cellStyle name="Отдельная ячейка-результат [печать] 21 2 3" xfId="10036"/>
    <cellStyle name="Отдельная ячейка-результат [печать] 21 3" xfId="10037"/>
    <cellStyle name="Отдельная ячейка-результат [печать] 21 3 2" xfId="10038"/>
    <cellStyle name="Отдельная ячейка-результат [печать] 21 3 2 2" xfId="10039"/>
    <cellStyle name="Отдельная ячейка-результат [печать] 21 3 3" xfId="10040"/>
    <cellStyle name="Отдельная ячейка-результат [печать] 21 3 3 2" xfId="10041"/>
    <cellStyle name="Отдельная ячейка-результат [печать] 21 3 4" xfId="10042"/>
    <cellStyle name="Отдельная ячейка-результат [печать] 21 3 5" xfId="10043"/>
    <cellStyle name="Отдельная ячейка-результат [печать] 21 4" xfId="10044"/>
    <cellStyle name="Отдельная ячейка-результат [печать] 21 4 2" xfId="10045"/>
    <cellStyle name="Отдельная ячейка-результат [печать] 21 5" xfId="10046"/>
    <cellStyle name="Отдельная ячейка-результат [печать] 21 5 2" xfId="10047"/>
    <cellStyle name="Отдельная ячейка-результат [печать] 21 6" xfId="10048"/>
    <cellStyle name="Отдельная ячейка-результат [печать] 21 7" xfId="10049"/>
    <cellStyle name="Отдельная ячейка-результат [печать] 22" xfId="10050"/>
    <cellStyle name="Отдельная ячейка-результат [печать] 22 2" xfId="10051"/>
    <cellStyle name="Отдельная ячейка-результат [печать] 22 2 2" xfId="10052"/>
    <cellStyle name="Отдельная ячейка-результат [печать] 22 3" xfId="10053"/>
    <cellStyle name="Отдельная ячейка-результат [печать] 22 4" xfId="10054"/>
    <cellStyle name="Отдельная ячейка-результат [печать] 23" xfId="10055"/>
    <cellStyle name="Отдельная ячейка-результат [печать] 23 2" xfId="10056"/>
    <cellStyle name="Отдельная ячейка-результат [печать] 23 2 2" xfId="10057"/>
    <cellStyle name="Отдельная ячейка-результат [печать] 23 3" xfId="10058"/>
    <cellStyle name="Отдельная ячейка-результат [печать] 23 4" xfId="10059"/>
    <cellStyle name="Отдельная ячейка-результат [печать] 24" xfId="10060"/>
    <cellStyle name="Отдельная ячейка-результат [печать] 25" xfId="10061"/>
    <cellStyle name="Отдельная ячейка-результат [печать] 3" xfId="10062"/>
    <cellStyle name="Отдельная ячейка-результат [печать] 3 2" xfId="10063"/>
    <cellStyle name="Отдельная ячейка-результат [печать] 3 2 2" xfId="10064"/>
    <cellStyle name="Отдельная ячейка-результат [печать] 3 2 2 2" xfId="10065"/>
    <cellStyle name="Отдельная ячейка-результат [печать] 3 2 2 3" xfId="10066"/>
    <cellStyle name="Отдельная ячейка-результат [печать] 3 2 3" xfId="10067"/>
    <cellStyle name="Отдельная ячейка-результат [печать] 3 2 3 2" xfId="10068"/>
    <cellStyle name="Отдельная ячейка-результат [печать] 3 2 3 2 2" xfId="10069"/>
    <cellStyle name="Отдельная ячейка-результат [печать] 3 2 3 3" xfId="10070"/>
    <cellStyle name="Отдельная ячейка-результат [печать] 3 2 3 4" xfId="10071"/>
    <cellStyle name="Отдельная ячейка-результат [печать] 3 2 3 5" xfId="10072"/>
    <cellStyle name="Отдельная ячейка-результат [печать] 3 2 4" xfId="10073"/>
    <cellStyle name="Отдельная ячейка-результат [печать] 3 2 4 2" xfId="10074"/>
    <cellStyle name="Отдельная ячейка-результат [печать] 3 2 5" xfId="10075"/>
    <cellStyle name="Отдельная ячейка-результат [печать] 3 2 6" xfId="10076"/>
    <cellStyle name="Отдельная ячейка-результат [печать] 3 2 7" xfId="10077"/>
    <cellStyle name="Отдельная ячейка-результат [печать] 3 3" xfId="10078"/>
    <cellStyle name="Отдельная ячейка-результат [печать] 3 3 2" xfId="10079"/>
    <cellStyle name="Отдельная ячейка-результат [печать] 3 3 2 2" xfId="10080"/>
    <cellStyle name="Отдельная ячейка-результат [печать] 3 3 3" xfId="10081"/>
    <cellStyle name="Отдельная ячейка-результат [печать] 3 3 3 2" xfId="10082"/>
    <cellStyle name="Отдельная ячейка-результат [печать] 3 3 4" xfId="10083"/>
    <cellStyle name="Отдельная ячейка-результат [печать] 3 3 5" xfId="10084"/>
    <cellStyle name="Отдельная ячейка-результат [печать] 3 4" xfId="10085"/>
    <cellStyle name="Отдельная ячейка-результат [печать] 3 4 2" xfId="10086"/>
    <cellStyle name="Отдельная ячейка-результат [печать] 3 4 3" xfId="10087"/>
    <cellStyle name="Отдельная ячейка-результат [печать] 3 4 4" xfId="10088"/>
    <cellStyle name="Отдельная ячейка-результат [печать] 3 4 5" xfId="10089"/>
    <cellStyle name="Отдельная ячейка-результат [печать] 3 5" xfId="10090"/>
    <cellStyle name="Отдельная ячейка-результат [печать] 3 5 2" xfId="10091"/>
    <cellStyle name="Отдельная ячейка-результат [печать] 3 6" xfId="10092"/>
    <cellStyle name="Отдельная ячейка-результат [печать] 3 7" xfId="10093"/>
    <cellStyle name="Отдельная ячейка-результат [печать] 3 8" xfId="10094"/>
    <cellStyle name="Отдельная ячейка-результат [печать] 4" xfId="10095"/>
    <cellStyle name="Отдельная ячейка-результат [печать] 4 2" xfId="10096"/>
    <cellStyle name="Отдельная ячейка-результат [печать] 4 2 2" xfId="10097"/>
    <cellStyle name="Отдельная ячейка-результат [печать] 4 2 2 2" xfId="10098"/>
    <cellStyle name="Отдельная ячейка-результат [печать] 4 2 2 3" xfId="10099"/>
    <cellStyle name="Отдельная ячейка-результат [печать] 4 2 3" xfId="10100"/>
    <cellStyle name="Отдельная ячейка-результат [печать] 4 2 3 2" xfId="10101"/>
    <cellStyle name="Отдельная ячейка-результат [печать] 4 2 3 2 2" xfId="10102"/>
    <cellStyle name="Отдельная ячейка-результат [печать] 4 2 3 3" xfId="10103"/>
    <cellStyle name="Отдельная ячейка-результат [печать] 4 2 3 4" xfId="10104"/>
    <cellStyle name="Отдельная ячейка-результат [печать] 4 2 3 5" xfId="10105"/>
    <cellStyle name="Отдельная ячейка-результат [печать] 4 2 4" xfId="10106"/>
    <cellStyle name="Отдельная ячейка-результат [печать] 4 2 4 2" xfId="10107"/>
    <cellStyle name="Отдельная ячейка-результат [печать] 4 2 5" xfId="10108"/>
    <cellStyle name="Отдельная ячейка-результат [печать] 4 2 6" xfId="10109"/>
    <cellStyle name="Отдельная ячейка-результат [печать] 4 2 7" xfId="10110"/>
    <cellStyle name="Отдельная ячейка-результат [печать] 4 3" xfId="10111"/>
    <cellStyle name="Отдельная ячейка-результат [печать] 4 3 2" xfId="10112"/>
    <cellStyle name="Отдельная ячейка-результат [печать] 4 3 2 2" xfId="10113"/>
    <cellStyle name="Отдельная ячейка-результат [печать] 4 3 3" xfId="10114"/>
    <cellStyle name="Отдельная ячейка-результат [печать] 4 3 3 2" xfId="10115"/>
    <cellStyle name="Отдельная ячейка-результат [печать] 4 3 4" xfId="10116"/>
    <cellStyle name="Отдельная ячейка-результат [печать] 4 3 5" xfId="10117"/>
    <cellStyle name="Отдельная ячейка-результат [печать] 4 4" xfId="10118"/>
    <cellStyle name="Отдельная ячейка-результат [печать] 4 4 2" xfId="10119"/>
    <cellStyle name="Отдельная ячейка-результат [печать] 4 4 3" xfId="10120"/>
    <cellStyle name="Отдельная ячейка-результат [печать] 4 4 4" xfId="10121"/>
    <cellStyle name="Отдельная ячейка-результат [печать] 4 4 5" xfId="10122"/>
    <cellStyle name="Отдельная ячейка-результат [печать] 4 5" xfId="10123"/>
    <cellStyle name="Отдельная ячейка-результат [печать] 4 5 2" xfId="10124"/>
    <cellStyle name="Отдельная ячейка-результат [печать] 4 6" xfId="10125"/>
    <cellStyle name="Отдельная ячейка-результат [печать] 4 7" xfId="10126"/>
    <cellStyle name="Отдельная ячейка-результат [печать] 4 8" xfId="10127"/>
    <cellStyle name="Отдельная ячейка-результат [печать] 5" xfId="10128"/>
    <cellStyle name="Отдельная ячейка-результат [печать] 5 2" xfId="10129"/>
    <cellStyle name="Отдельная ячейка-результат [печать] 5 2 2" xfId="10130"/>
    <cellStyle name="Отдельная ячейка-результат [печать] 5 2 2 2" xfId="10131"/>
    <cellStyle name="Отдельная ячейка-результат [печать] 5 2 2 3" xfId="10132"/>
    <cellStyle name="Отдельная ячейка-результат [печать] 5 2 3" xfId="10133"/>
    <cellStyle name="Отдельная ячейка-результат [печать] 5 2 3 2" xfId="10134"/>
    <cellStyle name="Отдельная ячейка-результат [печать] 5 2 3 2 2" xfId="10135"/>
    <cellStyle name="Отдельная ячейка-результат [печать] 5 2 3 3" xfId="10136"/>
    <cellStyle name="Отдельная ячейка-результат [печать] 5 2 3 4" xfId="10137"/>
    <cellStyle name="Отдельная ячейка-результат [печать] 5 2 3 5" xfId="10138"/>
    <cellStyle name="Отдельная ячейка-результат [печать] 5 2 4" xfId="10139"/>
    <cellStyle name="Отдельная ячейка-результат [печать] 5 2 4 2" xfId="10140"/>
    <cellStyle name="Отдельная ячейка-результат [печать] 5 2 5" xfId="10141"/>
    <cellStyle name="Отдельная ячейка-результат [печать] 5 2 6" xfId="10142"/>
    <cellStyle name="Отдельная ячейка-результат [печать] 5 2 7" xfId="10143"/>
    <cellStyle name="Отдельная ячейка-результат [печать] 5 3" xfId="10144"/>
    <cellStyle name="Отдельная ячейка-результат [печать] 5 3 2" xfId="10145"/>
    <cellStyle name="Отдельная ячейка-результат [печать] 5 3 2 2" xfId="10146"/>
    <cellStyle name="Отдельная ячейка-результат [печать] 5 3 3" xfId="10147"/>
    <cellStyle name="Отдельная ячейка-результат [печать] 5 3 3 2" xfId="10148"/>
    <cellStyle name="Отдельная ячейка-результат [печать] 5 3 4" xfId="10149"/>
    <cellStyle name="Отдельная ячейка-результат [печать] 5 3 5" xfId="10150"/>
    <cellStyle name="Отдельная ячейка-результат [печать] 5 4" xfId="10151"/>
    <cellStyle name="Отдельная ячейка-результат [печать] 5 4 2" xfId="10152"/>
    <cellStyle name="Отдельная ячейка-результат [печать] 5 4 3" xfId="10153"/>
    <cellStyle name="Отдельная ячейка-результат [печать] 5 4 4" xfId="10154"/>
    <cellStyle name="Отдельная ячейка-результат [печать] 5 4 5" xfId="10155"/>
    <cellStyle name="Отдельная ячейка-результат [печать] 5 5" xfId="10156"/>
    <cellStyle name="Отдельная ячейка-результат [печать] 5 5 2" xfId="10157"/>
    <cellStyle name="Отдельная ячейка-результат [печать] 5 6" xfId="10158"/>
    <cellStyle name="Отдельная ячейка-результат [печать] 5 7" xfId="10159"/>
    <cellStyle name="Отдельная ячейка-результат [печать] 5 8" xfId="10160"/>
    <cellStyle name="Отдельная ячейка-результат [печать] 6" xfId="10161"/>
    <cellStyle name="Отдельная ячейка-результат [печать] 6 2" xfId="10162"/>
    <cellStyle name="Отдельная ячейка-результат [печать] 6 2 2" xfId="10163"/>
    <cellStyle name="Отдельная ячейка-результат [печать] 6 2 2 2" xfId="10164"/>
    <cellStyle name="Отдельная ячейка-результат [печать] 6 2 2 3" xfId="10165"/>
    <cellStyle name="Отдельная ячейка-результат [печать] 6 2 3" xfId="10166"/>
    <cellStyle name="Отдельная ячейка-результат [печать] 6 2 3 2" xfId="10167"/>
    <cellStyle name="Отдельная ячейка-результат [печать] 6 2 3 2 2" xfId="10168"/>
    <cellStyle name="Отдельная ячейка-результат [печать] 6 2 3 3" xfId="10169"/>
    <cellStyle name="Отдельная ячейка-результат [печать] 6 2 3 4" xfId="10170"/>
    <cellStyle name="Отдельная ячейка-результат [печать] 6 2 3 5" xfId="10171"/>
    <cellStyle name="Отдельная ячейка-результат [печать] 6 2 4" xfId="10172"/>
    <cellStyle name="Отдельная ячейка-результат [печать] 6 2 4 2" xfId="10173"/>
    <cellStyle name="Отдельная ячейка-результат [печать] 6 2 5" xfId="10174"/>
    <cellStyle name="Отдельная ячейка-результат [печать] 6 2 6" xfId="10175"/>
    <cellStyle name="Отдельная ячейка-результат [печать] 6 2 7" xfId="10176"/>
    <cellStyle name="Отдельная ячейка-результат [печать] 6 3" xfId="10177"/>
    <cellStyle name="Отдельная ячейка-результат [печать] 6 3 2" xfId="10178"/>
    <cellStyle name="Отдельная ячейка-результат [печать] 6 3 2 2" xfId="10179"/>
    <cellStyle name="Отдельная ячейка-результат [печать] 6 3 3" xfId="10180"/>
    <cellStyle name="Отдельная ячейка-результат [печать] 6 3 3 2" xfId="10181"/>
    <cellStyle name="Отдельная ячейка-результат [печать] 6 3 4" xfId="10182"/>
    <cellStyle name="Отдельная ячейка-результат [печать] 6 3 5" xfId="10183"/>
    <cellStyle name="Отдельная ячейка-результат [печать] 6 4" xfId="10184"/>
    <cellStyle name="Отдельная ячейка-результат [печать] 6 4 2" xfId="10185"/>
    <cellStyle name="Отдельная ячейка-результат [печать] 6 4 3" xfId="10186"/>
    <cellStyle name="Отдельная ячейка-результат [печать] 6 4 4" xfId="10187"/>
    <cellStyle name="Отдельная ячейка-результат [печать] 6 4 5" xfId="10188"/>
    <cellStyle name="Отдельная ячейка-результат [печать] 6 5" xfId="10189"/>
    <cellStyle name="Отдельная ячейка-результат [печать] 6 5 2" xfId="10190"/>
    <cellStyle name="Отдельная ячейка-результат [печать] 6 6" xfId="10191"/>
    <cellStyle name="Отдельная ячейка-результат [печать] 6 7" xfId="10192"/>
    <cellStyle name="Отдельная ячейка-результат [печать] 6 8" xfId="10193"/>
    <cellStyle name="Отдельная ячейка-результат [печать] 7" xfId="10194"/>
    <cellStyle name="Отдельная ячейка-результат [печать] 7 2" xfId="10195"/>
    <cellStyle name="Отдельная ячейка-результат [печать] 7 2 2" xfId="10196"/>
    <cellStyle name="Отдельная ячейка-результат [печать] 7 2 2 2" xfId="10197"/>
    <cellStyle name="Отдельная ячейка-результат [печать] 7 2 2 3" xfId="10198"/>
    <cellStyle name="Отдельная ячейка-результат [печать] 7 2 3" xfId="10199"/>
    <cellStyle name="Отдельная ячейка-результат [печать] 7 2 3 2" xfId="10200"/>
    <cellStyle name="Отдельная ячейка-результат [печать] 7 2 3 2 2" xfId="10201"/>
    <cellStyle name="Отдельная ячейка-результат [печать] 7 2 3 3" xfId="10202"/>
    <cellStyle name="Отдельная ячейка-результат [печать] 7 2 3 4" xfId="10203"/>
    <cellStyle name="Отдельная ячейка-результат [печать] 7 2 3 5" xfId="10204"/>
    <cellStyle name="Отдельная ячейка-результат [печать] 7 2 4" xfId="10205"/>
    <cellStyle name="Отдельная ячейка-результат [печать] 7 2 4 2" xfId="10206"/>
    <cellStyle name="Отдельная ячейка-результат [печать] 7 2 5" xfId="10207"/>
    <cellStyle name="Отдельная ячейка-результат [печать] 7 2 6" xfId="10208"/>
    <cellStyle name="Отдельная ячейка-результат [печать] 7 2 7" xfId="10209"/>
    <cellStyle name="Отдельная ячейка-результат [печать] 7 3" xfId="10210"/>
    <cellStyle name="Отдельная ячейка-результат [печать] 7 3 2" xfId="10211"/>
    <cellStyle name="Отдельная ячейка-результат [печать] 7 3 2 2" xfId="10212"/>
    <cellStyle name="Отдельная ячейка-результат [печать] 7 3 3" xfId="10213"/>
    <cellStyle name="Отдельная ячейка-результат [печать] 7 3 3 2" xfId="10214"/>
    <cellStyle name="Отдельная ячейка-результат [печать] 7 3 4" xfId="10215"/>
    <cellStyle name="Отдельная ячейка-результат [печать] 7 3 5" xfId="10216"/>
    <cellStyle name="Отдельная ячейка-результат [печать] 7 4" xfId="10217"/>
    <cellStyle name="Отдельная ячейка-результат [печать] 7 4 2" xfId="10218"/>
    <cellStyle name="Отдельная ячейка-результат [печать] 7 4 3" xfId="10219"/>
    <cellStyle name="Отдельная ячейка-результат [печать] 7 4 4" xfId="10220"/>
    <cellStyle name="Отдельная ячейка-результат [печать] 7 4 5" xfId="10221"/>
    <cellStyle name="Отдельная ячейка-результат [печать] 7 5" xfId="10222"/>
    <cellStyle name="Отдельная ячейка-результат [печать] 7 5 2" xfId="10223"/>
    <cellStyle name="Отдельная ячейка-результат [печать] 7 6" xfId="10224"/>
    <cellStyle name="Отдельная ячейка-результат [печать] 7 7" xfId="10225"/>
    <cellStyle name="Отдельная ячейка-результат [печать] 7 8" xfId="10226"/>
    <cellStyle name="Отдельная ячейка-результат [печать] 8" xfId="10227"/>
    <cellStyle name="Отдельная ячейка-результат [печать] 8 2" xfId="10228"/>
    <cellStyle name="Отдельная ячейка-результат [печать] 8 2 2" xfId="10229"/>
    <cellStyle name="Отдельная ячейка-результат [печать] 8 2 2 2" xfId="10230"/>
    <cellStyle name="Отдельная ячейка-результат [печать] 8 2 2 3" xfId="10231"/>
    <cellStyle name="Отдельная ячейка-результат [печать] 8 2 3" xfId="10232"/>
    <cellStyle name="Отдельная ячейка-результат [печать] 8 2 3 2" xfId="10233"/>
    <cellStyle name="Отдельная ячейка-результат [печать] 8 2 3 2 2" xfId="10234"/>
    <cellStyle name="Отдельная ячейка-результат [печать] 8 2 3 3" xfId="10235"/>
    <cellStyle name="Отдельная ячейка-результат [печать] 8 2 3 4" xfId="10236"/>
    <cellStyle name="Отдельная ячейка-результат [печать] 8 2 3 5" xfId="10237"/>
    <cellStyle name="Отдельная ячейка-результат [печать] 8 2 4" xfId="10238"/>
    <cellStyle name="Отдельная ячейка-результат [печать] 8 2 4 2" xfId="10239"/>
    <cellStyle name="Отдельная ячейка-результат [печать] 8 2 5" xfId="10240"/>
    <cellStyle name="Отдельная ячейка-результат [печать] 8 2 6" xfId="10241"/>
    <cellStyle name="Отдельная ячейка-результат [печать] 8 2 7" xfId="10242"/>
    <cellStyle name="Отдельная ячейка-результат [печать] 8 3" xfId="10243"/>
    <cellStyle name="Отдельная ячейка-результат [печать] 8 3 2" xfId="10244"/>
    <cellStyle name="Отдельная ячейка-результат [печать] 8 3 2 2" xfId="10245"/>
    <cellStyle name="Отдельная ячейка-результат [печать] 8 3 3" xfId="10246"/>
    <cellStyle name="Отдельная ячейка-результат [печать] 8 3 3 2" xfId="10247"/>
    <cellStyle name="Отдельная ячейка-результат [печать] 8 3 4" xfId="10248"/>
    <cellStyle name="Отдельная ячейка-результат [печать] 8 3 5" xfId="10249"/>
    <cellStyle name="Отдельная ячейка-результат [печать] 8 4" xfId="10250"/>
    <cellStyle name="Отдельная ячейка-результат [печать] 8 4 2" xfId="10251"/>
    <cellStyle name="Отдельная ячейка-результат [печать] 8 4 3" xfId="10252"/>
    <cellStyle name="Отдельная ячейка-результат [печать] 8 4 4" xfId="10253"/>
    <cellStyle name="Отдельная ячейка-результат [печать] 8 4 5" xfId="10254"/>
    <cellStyle name="Отдельная ячейка-результат [печать] 8 5" xfId="10255"/>
    <cellStyle name="Отдельная ячейка-результат [печать] 8 5 2" xfId="10256"/>
    <cellStyle name="Отдельная ячейка-результат [печать] 8 6" xfId="10257"/>
    <cellStyle name="Отдельная ячейка-результат [печать] 8 7" xfId="10258"/>
    <cellStyle name="Отдельная ячейка-результат [печать] 8 8" xfId="10259"/>
    <cellStyle name="Отдельная ячейка-результат [печать] 9" xfId="10260"/>
    <cellStyle name="Отдельная ячейка-результат [печать] 9 2" xfId="10261"/>
    <cellStyle name="Отдельная ячейка-результат [печать] 9 2 2" xfId="10262"/>
    <cellStyle name="Отдельная ячейка-результат [печать] 9 2 2 2" xfId="10263"/>
    <cellStyle name="Отдельная ячейка-результат [печать] 9 2 2 3" xfId="10264"/>
    <cellStyle name="Отдельная ячейка-результат [печать] 9 2 3" xfId="10265"/>
    <cellStyle name="Отдельная ячейка-результат [печать] 9 2 3 2" xfId="10266"/>
    <cellStyle name="Отдельная ячейка-результат [печать] 9 2 3 3" xfId="10267"/>
    <cellStyle name="Отдельная ячейка-результат [печать] 9 2 3 4" xfId="10268"/>
    <cellStyle name="Отдельная ячейка-результат [печать] 9 2 4" xfId="10269"/>
    <cellStyle name="Отдельная ячейка-результат [печать] 9 2 4 2" xfId="10270"/>
    <cellStyle name="Отдельная ячейка-результат [печать] 9 2 5" xfId="10271"/>
    <cellStyle name="Отдельная ячейка-результат [печать] 9 3" xfId="10272"/>
    <cellStyle name="Отдельная ячейка-результат [печать] 9 3 2" xfId="10273"/>
    <cellStyle name="Отдельная ячейка-результат [печать] 9 3 2 2" xfId="10274"/>
    <cellStyle name="Отдельная ячейка-результат [печать] 9 3 3" xfId="10275"/>
    <cellStyle name="Отдельная ячейка-результат [печать] 9 3 3 2" xfId="10276"/>
    <cellStyle name="Отдельная ячейка-результат [печать] 9 3 4" xfId="10277"/>
    <cellStyle name="Отдельная ячейка-результат [печать] 9 3 5" xfId="10278"/>
    <cellStyle name="Отдельная ячейка-результат [печать] 9 4" xfId="10279"/>
    <cellStyle name="Отдельная ячейка-результат [печать] 9 4 2" xfId="10280"/>
    <cellStyle name="Отдельная ячейка-результат [печать] 9 5" xfId="10281"/>
    <cellStyle name="Отдельная ячейка-результат [печать] 9 5 2" xfId="10282"/>
    <cellStyle name="Отдельная ячейка-результат [печать] 9 6" xfId="10283"/>
    <cellStyle name="Отдельная ячейка-результат [печать] 9 7" xfId="10284"/>
    <cellStyle name="Отдельная ячейка-результат 10" xfId="10285"/>
    <cellStyle name="Отдельная ячейка-результат 10 2" xfId="10286"/>
    <cellStyle name="Отдельная ячейка-результат 10 2 2" xfId="10287"/>
    <cellStyle name="Отдельная ячейка-результат 10 2 2 2" xfId="10288"/>
    <cellStyle name="Отдельная ячейка-результат 10 2 2 3" xfId="10289"/>
    <cellStyle name="Отдельная ячейка-результат 10 2 3" xfId="10290"/>
    <cellStyle name="Отдельная ячейка-результат 10 2 3 2" xfId="10291"/>
    <cellStyle name="Отдельная ячейка-результат 10 2 3 3" xfId="10292"/>
    <cellStyle name="Отдельная ячейка-результат 10 2 3 4" xfId="10293"/>
    <cellStyle name="Отдельная ячейка-результат 10 2 4" xfId="10294"/>
    <cellStyle name="Отдельная ячейка-результат 10 2 4 2" xfId="10295"/>
    <cellStyle name="Отдельная ячейка-результат 10 2 5" xfId="10296"/>
    <cellStyle name="Отдельная ячейка-результат 10 3" xfId="10297"/>
    <cellStyle name="Отдельная ячейка-результат 10 3 2" xfId="10298"/>
    <cellStyle name="Отдельная ячейка-результат 10 3 2 2" xfId="10299"/>
    <cellStyle name="Отдельная ячейка-результат 10 3 3" xfId="10300"/>
    <cellStyle name="Отдельная ячейка-результат 10 3 3 2" xfId="10301"/>
    <cellStyle name="Отдельная ячейка-результат 10 3 4" xfId="10302"/>
    <cellStyle name="Отдельная ячейка-результат 10 3 5" xfId="10303"/>
    <cellStyle name="Отдельная ячейка-результат 10 4" xfId="10304"/>
    <cellStyle name="Отдельная ячейка-результат 10 4 2" xfId="10305"/>
    <cellStyle name="Отдельная ячейка-результат 10 5" xfId="10306"/>
    <cellStyle name="Отдельная ячейка-результат 10 5 2" xfId="10307"/>
    <cellStyle name="Отдельная ячейка-результат 10 6" xfId="10308"/>
    <cellStyle name="Отдельная ячейка-результат 10 7" xfId="10309"/>
    <cellStyle name="Отдельная ячейка-результат 100" xfId="10310"/>
    <cellStyle name="Отдельная ячейка-результат 101" xfId="10311"/>
    <cellStyle name="Отдельная ячейка-результат 102" xfId="10312"/>
    <cellStyle name="Отдельная ячейка-результат 103" xfId="10313"/>
    <cellStyle name="Отдельная ячейка-результат 104" xfId="10314"/>
    <cellStyle name="Отдельная ячейка-результат 105" xfId="10315"/>
    <cellStyle name="Отдельная ячейка-результат 106" xfId="10316"/>
    <cellStyle name="Отдельная ячейка-результат 107" xfId="10317"/>
    <cellStyle name="Отдельная ячейка-результат 108" xfId="10318"/>
    <cellStyle name="Отдельная ячейка-результат 109" xfId="10319"/>
    <cellStyle name="Отдельная ячейка-результат 11" xfId="10320"/>
    <cellStyle name="Отдельная ячейка-результат 11 2" xfId="10321"/>
    <cellStyle name="Отдельная ячейка-результат 11 2 2" xfId="10322"/>
    <cellStyle name="Отдельная ячейка-результат 11 2 2 2" xfId="10323"/>
    <cellStyle name="Отдельная ячейка-результат 11 2 2 3" xfId="10324"/>
    <cellStyle name="Отдельная ячейка-результат 11 2 3" xfId="10325"/>
    <cellStyle name="Отдельная ячейка-результат 11 2 3 2" xfId="10326"/>
    <cellStyle name="Отдельная ячейка-результат 11 2 3 3" xfId="10327"/>
    <cellStyle name="Отдельная ячейка-результат 11 2 3 4" xfId="10328"/>
    <cellStyle name="Отдельная ячейка-результат 11 2 4" xfId="10329"/>
    <cellStyle name="Отдельная ячейка-результат 11 2 4 2" xfId="10330"/>
    <cellStyle name="Отдельная ячейка-результат 11 2 5" xfId="10331"/>
    <cellStyle name="Отдельная ячейка-результат 11 3" xfId="10332"/>
    <cellStyle name="Отдельная ячейка-результат 11 3 2" xfId="10333"/>
    <cellStyle name="Отдельная ячейка-результат 11 3 2 2" xfId="10334"/>
    <cellStyle name="Отдельная ячейка-результат 11 3 3" xfId="10335"/>
    <cellStyle name="Отдельная ячейка-результат 11 3 3 2" xfId="10336"/>
    <cellStyle name="Отдельная ячейка-результат 11 3 4" xfId="10337"/>
    <cellStyle name="Отдельная ячейка-результат 11 3 5" xfId="10338"/>
    <cellStyle name="Отдельная ячейка-результат 11 4" xfId="10339"/>
    <cellStyle name="Отдельная ячейка-результат 11 4 2" xfId="10340"/>
    <cellStyle name="Отдельная ячейка-результат 11 5" xfId="10341"/>
    <cellStyle name="Отдельная ячейка-результат 11 5 2" xfId="10342"/>
    <cellStyle name="Отдельная ячейка-результат 11 6" xfId="10343"/>
    <cellStyle name="Отдельная ячейка-результат 11 7" xfId="10344"/>
    <cellStyle name="Отдельная ячейка-результат 110" xfId="10345"/>
    <cellStyle name="Отдельная ячейка-результат 111" xfId="10346"/>
    <cellStyle name="Отдельная ячейка-результат 112" xfId="10347"/>
    <cellStyle name="Отдельная ячейка-результат 113" xfId="10348"/>
    <cellStyle name="Отдельная ячейка-результат 114" xfId="10349"/>
    <cellStyle name="Отдельная ячейка-результат 115" xfId="10350"/>
    <cellStyle name="Отдельная ячейка-результат 116" xfId="10351"/>
    <cellStyle name="Отдельная ячейка-результат 117" xfId="10352"/>
    <cellStyle name="Отдельная ячейка-результат 118" xfId="10353"/>
    <cellStyle name="Отдельная ячейка-результат 119" xfId="10354"/>
    <cellStyle name="Отдельная ячейка-результат 12" xfId="10355"/>
    <cellStyle name="Отдельная ячейка-результат 12 2" xfId="10356"/>
    <cellStyle name="Отдельная ячейка-результат 12 2 2" xfId="10357"/>
    <cellStyle name="Отдельная ячейка-результат 12 2 2 2" xfId="10358"/>
    <cellStyle name="Отдельная ячейка-результат 12 2 2 3" xfId="10359"/>
    <cellStyle name="Отдельная ячейка-результат 12 2 3" xfId="10360"/>
    <cellStyle name="Отдельная ячейка-результат 12 2 3 2" xfId="10361"/>
    <cellStyle name="Отдельная ячейка-результат 12 2 3 3" xfId="10362"/>
    <cellStyle name="Отдельная ячейка-результат 12 2 3 4" xfId="10363"/>
    <cellStyle name="Отдельная ячейка-результат 12 2 4" xfId="10364"/>
    <cellStyle name="Отдельная ячейка-результат 12 2 4 2" xfId="10365"/>
    <cellStyle name="Отдельная ячейка-результат 12 2 5" xfId="10366"/>
    <cellStyle name="Отдельная ячейка-результат 12 3" xfId="10367"/>
    <cellStyle name="Отдельная ячейка-результат 12 3 2" xfId="10368"/>
    <cellStyle name="Отдельная ячейка-результат 12 3 2 2" xfId="10369"/>
    <cellStyle name="Отдельная ячейка-результат 12 3 3" xfId="10370"/>
    <cellStyle name="Отдельная ячейка-результат 12 3 3 2" xfId="10371"/>
    <cellStyle name="Отдельная ячейка-результат 12 3 4" xfId="10372"/>
    <cellStyle name="Отдельная ячейка-результат 12 3 5" xfId="10373"/>
    <cellStyle name="Отдельная ячейка-результат 12 4" xfId="10374"/>
    <cellStyle name="Отдельная ячейка-результат 12 4 2" xfId="10375"/>
    <cellStyle name="Отдельная ячейка-результат 12 5" xfId="10376"/>
    <cellStyle name="Отдельная ячейка-результат 12 5 2" xfId="10377"/>
    <cellStyle name="Отдельная ячейка-результат 12 6" xfId="10378"/>
    <cellStyle name="Отдельная ячейка-результат 12 7" xfId="10379"/>
    <cellStyle name="Отдельная ячейка-результат 120" xfId="10380"/>
    <cellStyle name="Отдельная ячейка-результат 121" xfId="10381"/>
    <cellStyle name="Отдельная ячейка-результат 122" xfId="10382"/>
    <cellStyle name="Отдельная ячейка-результат 123" xfId="10383"/>
    <cellStyle name="Отдельная ячейка-результат 124" xfId="10384"/>
    <cellStyle name="Отдельная ячейка-результат 125" xfId="10385"/>
    <cellStyle name="Отдельная ячейка-результат 126" xfId="10386"/>
    <cellStyle name="Отдельная ячейка-результат 127" xfId="10387"/>
    <cellStyle name="Отдельная ячейка-результат 128" xfId="10388"/>
    <cellStyle name="Отдельная ячейка-результат 129" xfId="10389"/>
    <cellStyle name="Отдельная ячейка-результат 13" xfId="10390"/>
    <cellStyle name="Отдельная ячейка-результат 13 2" xfId="10391"/>
    <cellStyle name="Отдельная ячейка-результат 13 2 2" xfId="10392"/>
    <cellStyle name="Отдельная ячейка-результат 13 2 2 2" xfId="10393"/>
    <cellStyle name="Отдельная ячейка-результат 13 2 2 3" xfId="10394"/>
    <cellStyle name="Отдельная ячейка-результат 13 2 3" xfId="10395"/>
    <cellStyle name="Отдельная ячейка-результат 13 2 3 2" xfId="10396"/>
    <cellStyle name="Отдельная ячейка-результат 13 2 3 3" xfId="10397"/>
    <cellStyle name="Отдельная ячейка-результат 13 2 3 4" xfId="10398"/>
    <cellStyle name="Отдельная ячейка-результат 13 2 4" xfId="10399"/>
    <cellStyle name="Отдельная ячейка-результат 13 2 4 2" xfId="10400"/>
    <cellStyle name="Отдельная ячейка-результат 13 2 5" xfId="10401"/>
    <cellStyle name="Отдельная ячейка-результат 13 3" xfId="10402"/>
    <cellStyle name="Отдельная ячейка-результат 13 3 2" xfId="10403"/>
    <cellStyle name="Отдельная ячейка-результат 13 3 2 2" xfId="10404"/>
    <cellStyle name="Отдельная ячейка-результат 13 3 3" xfId="10405"/>
    <cellStyle name="Отдельная ячейка-результат 13 3 3 2" xfId="10406"/>
    <cellStyle name="Отдельная ячейка-результат 13 3 4" xfId="10407"/>
    <cellStyle name="Отдельная ячейка-результат 13 3 5" xfId="10408"/>
    <cellStyle name="Отдельная ячейка-результат 13 4" xfId="10409"/>
    <cellStyle name="Отдельная ячейка-результат 13 4 2" xfId="10410"/>
    <cellStyle name="Отдельная ячейка-результат 13 5" xfId="10411"/>
    <cellStyle name="Отдельная ячейка-результат 13 5 2" xfId="10412"/>
    <cellStyle name="Отдельная ячейка-результат 13 6" xfId="10413"/>
    <cellStyle name="Отдельная ячейка-результат 13 7" xfId="10414"/>
    <cellStyle name="Отдельная ячейка-результат 130" xfId="10415"/>
    <cellStyle name="Отдельная ячейка-результат 131" xfId="10416"/>
    <cellStyle name="Отдельная ячейка-результат 132" xfId="10417"/>
    <cellStyle name="Отдельная ячейка-результат 133" xfId="14515"/>
    <cellStyle name="Отдельная ячейка-результат 14" xfId="10418"/>
    <cellStyle name="Отдельная ячейка-результат 14 2" xfId="10419"/>
    <cellStyle name="Отдельная ячейка-результат 14 2 2" xfId="10420"/>
    <cellStyle name="Отдельная ячейка-результат 14 2 2 2" xfId="10421"/>
    <cellStyle name="Отдельная ячейка-результат 14 2 2 3" xfId="10422"/>
    <cellStyle name="Отдельная ячейка-результат 14 2 3" xfId="10423"/>
    <cellStyle name="Отдельная ячейка-результат 14 2 3 2" xfId="10424"/>
    <cellStyle name="Отдельная ячейка-результат 14 2 3 3" xfId="10425"/>
    <cellStyle name="Отдельная ячейка-результат 14 2 3 4" xfId="10426"/>
    <cellStyle name="Отдельная ячейка-результат 14 2 4" xfId="10427"/>
    <cellStyle name="Отдельная ячейка-результат 14 2 4 2" xfId="10428"/>
    <cellStyle name="Отдельная ячейка-результат 14 2 5" xfId="10429"/>
    <cellStyle name="Отдельная ячейка-результат 14 3" xfId="10430"/>
    <cellStyle name="Отдельная ячейка-результат 14 3 2" xfId="10431"/>
    <cellStyle name="Отдельная ячейка-результат 14 3 2 2" xfId="10432"/>
    <cellStyle name="Отдельная ячейка-результат 14 3 3" xfId="10433"/>
    <cellStyle name="Отдельная ячейка-результат 14 3 3 2" xfId="10434"/>
    <cellStyle name="Отдельная ячейка-результат 14 3 4" xfId="10435"/>
    <cellStyle name="Отдельная ячейка-результат 14 3 5" xfId="10436"/>
    <cellStyle name="Отдельная ячейка-результат 14 4" xfId="10437"/>
    <cellStyle name="Отдельная ячейка-результат 14 4 2" xfId="10438"/>
    <cellStyle name="Отдельная ячейка-результат 14 5" xfId="10439"/>
    <cellStyle name="Отдельная ячейка-результат 14 5 2" xfId="10440"/>
    <cellStyle name="Отдельная ячейка-результат 14 6" xfId="10441"/>
    <cellStyle name="Отдельная ячейка-результат 14 7" xfId="10442"/>
    <cellStyle name="Отдельная ячейка-результат 15" xfId="10443"/>
    <cellStyle name="Отдельная ячейка-результат 15 10" xfId="10444"/>
    <cellStyle name="Отдельная ячейка-результат 15 10 2" xfId="10445"/>
    <cellStyle name="Отдельная ячейка-результат 15 10 2 2" xfId="10446"/>
    <cellStyle name="Отдельная ячейка-результат 15 10 3" xfId="10447"/>
    <cellStyle name="Отдельная ячейка-результат 15 10 3 2" xfId="10448"/>
    <cellStyle name="Отдельная ячейка-результат 15 10 4" xfId="10449"/>
    <cellStyle name="Отдельная ячейка-результат 15 10 5" xfId="10450"/>
    <cellStyle name="Отдельная ячейка-результат 15 11" xfId="10451"/>
    <cellStyle name="Отдельная ячейка-результат 15 11 2" xfId="10452"/>
    <cellStyle name="Отдельная ячейка-результат 15 12" xfId="10453"/>
    <cellStyle name="Отдельная ячейка-результат 15 12 2" xfId="10454"/>
    <cellStyle name="Отдельная ячейка-результат 15 13" xfId="10455"/>
    <cellStyle name="Отдельная ячейка-результат 15 14" xfId="10456"/>
    <cellStyle name="Отдельная ячейка-результат 15 2" xfId="10457"/>
    <cellStyle name="Отдельная ячейка-результат 15 2 2" xfId="10458"/>
    <cellStyle name="Отдельная ячейка-результат 15 2 2 2" xfId="10459"/>
    <cellStyle name="Отдельная ячейка-результат 15 2 2 2 2" xfId="10460"/>
    <cellStyle name="Отдельная ячейка-результат 15 2 2 3" xfId="10461"/>
    <cellStyle name="Отдельная ячейка-результат 15 2 2 4" xfId="10462"/>
    <cellStyle name="Отдельная ячейка-результат 15 2 3" xfId="10463"/>
    <cellStyle name="Отдельная ячейка-результат 15 2 3 2" xfId="10464"/>
    <cellStyle name="Отдельная ячейка-результат 15 2 3 2 2" xfId="10465"/>
    <cellStyle name="Отдельная ячейка-результат 15 2 3 3" xfId="10466"/>
    <cellStyle name="Отдельная ячейка-результат 15 2 3 4" xfId="10467"/>
    <cellStyle name="Отдельная ячейка-результат 15 2 4" xfId="10468"/>
    <cellStyle name="Отдельная ячейка-результат 15 2 4 2" xfId="10469"/>
    <cellStyle name="Отдельная ячейка-результат 15 2 5" xfId="10470"/>
    <cellStyle name="Отдельная ячейка-результат 15 3" xfId="10471"/>
    <cellStyle name="Отдельная ячейка-результат 15 3 2" xfId="10472"/>
    <cellStyle name="Отдельная ячейка-результат 15 3 2 2" xfId="10473"/>
    <cellStyle name="Отдельная ячейка-результат 15 3 2 2 2" xfId="10474"/>
    <cellStyle name="Отдельная ячейка-результат 15 3 2 3" xfId="10475"/>
    <cellStyle name="Отдельная ячейка-результат 15 3 2 4" xfId="10476"/>
    <cellStyle name="Отдельная ячейка-результат 15 3 3" xfId="10477"/>
    <cellStyle name="Отдельная ячейка-результат 15 3 3 2" xfId="10478"/>
    <cellStyle name="Отдельная ячейка-результат 15 3 3 2 2" xfId="10479"/>
    <cellStyle name="Отдельная ячейка-результат 15 3 3 3" xfId="10480"/>
    <cellStyle name="Отдельная ячейка-результат 15 3 3 4" xfId="10481"/>
    <cellStyle name="Отдельная ячейка-результат 15 3 4" xfId="10482"/>
    <cellStyle name="Отдельная ячейка-результат 15 3 4 2" xfId="10483"/>
    <cellStyle name="Отдельная ячейка-результат 15 3 5" xfId="10484"/>
    <cellStyle name="Отдельная ячейка-результат 15 4" xfId="10485"/>
    <cellStyle name="Отдельная ячейка-результат 15 4 2" xfId="10486"/>
    <cellStyle name="Отдельная ячейка-результат 15 4 2 2" xfId="10487"/>
    <cellStyle name="Отдельная ячейка-результат 15 4 2 2 2" xfId="10488"/>
    <cellStyle name="Отдельная ячейка-результат 15 4 2 3" xfId="10489"/>
    <cellStyle name="Отдельная ячейка-результат 15 4 2 4" xfId="10490"/>
    <cellStyle name="Отдельная ячейка-результат 15 4 3" xfId="10491"/>
    <cellStyle name="Отдельная ячейка-результат 15 4 3 2" xfId="10492"/>
    <cellStyle name="Отдельная ячейка-результат 15 4 3 2 2" xfId="10493"/>
    <cellStyle name="Отдельная ячейка-результат 15 4 3 3" xfId="10494"/>
    <cellStyle name="Отдельная ячейка-результат 15 4 3 4" xfId="10495"/>
    <cellStyle name="Отдельная ячейка-результат 15 4 4" xfId="10496"/>
    <cellStyle name="Отдельная ячейка-результат 15 4 4 2" xfId="10497"/>
    <cellStyle name="Отдельная ячейка-результат 15 4 5" xfId="10498"/>
    <cellStyle name="Отдельная ячейка-результат 15 5" xfId="10499"/>
    <cellStyle name="Отдельная ячейка-результат 15 5 2" xfId="10500"/>
    <cellStyle name="Отдельная ячейка-результат 15 5 2 2" xfId="10501"/>
    <cellStyle name="Отдельная ячейка-результат 15 5 2 2 2" xfId="10502"/>
    <cellStyle name="Отдельная ячейка-результат 15 5 2 3" xfId="10503"/>
    <cellStyle name="Отдельная ячейка-результат 15 5 2 4" xfId="10504"/>
    <cellStyle name="Отдельная ячейка-результат 15 5 3" xfId="10505"/>
    <cellStyle name="Отдельная ячейка-результат 15 5 3 2" xfId="10506"/>
    <cellStyle name="Отдельная ячейка-результат 15 5 3 2 2" xfId="10507"/>
    <cellStyle name="Отдельная ячейка-результат 15 5 3 3" xfId="10508"/>
    <cellStyle name="Отдельная ячейка-результат 15 5 3 4" xfId="10509"/>
    <cellStyle name="Отдельная ячейка-результат 15 5 4" xfId="10510"/>
    <cellStyle name="Отдельная ячейка-результат 15 5 4 2" xfId="10511"/>
    <cellStyle name="Отдельная ячейка-результат 15 5 5" xfId="10512"/>
    <cellStyle name="Отдельная ячейка-результат 15 6" xfId="10513"/>
    <cellStyle name="Отдельная ячейка-результат 15 6 2" xfId="10514"/>
    <cellStyle name="Отдельная ячейка-результат 15 6 2 2" xfId="10515"/>
    <cellStyle name="Отдельная ячейка-результат 15 6 2 2 2" xfId="10516"/>
    <cellStyle name="Отдельная ячейка-результат 15 6 2 3" xfId="10517"/>
    <cellStyle name="Отдельная ячейка-результат 15 6 2 4" xfId="10518"/>
    <cellStyle name="Отдельная ячейка-результат 15 6 3" xfId="10519"/>
    <cellStyle name="Отдельная ячейка-результат 15 6 3 2" xfId="10520"/>
    <cellStyle name="Отдельная ячейка-результат 15 6 3 2 2" xfId="10521"/>
    <cellStyle name="Отдельная ячейка-результат 15 6 3 3" xfId="10522"/>
    <cellStyle name="Отдельная ячейка-результат 15 6 3 4" xfId="10523"/>
    <cellStyle name="Отдельная ячейка-результат 15 6 4" xfId="10524"/>
    <cellStyle name="Отдельная ячейка-результат 15 6 4 2" xfId="10525"/>
    <cellStyle name="Отдельная ячейка-результат 15 6 5" xfId="10526"/>
    <cellStyle name="Отдельная ячейка-результат 15 7" xfId="10527"/>
    <cellStyle name="Отдельная ячейка-результат 15 7 2" xfId="10528"/>
    <cellStyle name="Отдельная ячейка-результат 15 7 2 2" xfId="10529"/>
    <cellStyle name="Отдельная ячейка-результат 15 7 2 2 2" xfId="10530"/>
    <cellStyle name="Отдельная ячейка-результат 15 7 2 3" xfId="10531"/>
    <cellStyle name="Отдельная ячейка-результат 15 7 2 4" xfId="10532"/>
    <cellStyle name="Отдельная ячейка-результат 15 7 3" xfId="10533"/>
    <cellStyle name="Отдельная ячейка-результат 15 7 3 2" xfId="10534"/>
    <cellStyle name="Отдельная ячейка-результат 15 7 3 2 2" xfId="10535"/>
    <cellStyle name="Отдельная ячейка-результат 15 7 3 3" xfId="10536"/>
    <cellStyle name="Отдельная ячейка-результат 15 7 3 4" xfId="10537"/>
    <cellStyle name="Отдельная ячейка-результат 15 7 4" xfId="10538"/>
    <cellStyle name="Отдельная ячейка-результат 15 7 4 2" xfId="10539"/>
    <cellStyle name="Отдельная ячейка-результат 15 7 5" xfId="10540"/>
    <cellStyle name="Отдельная ячейка-результат 15 8" xfId="10541"/>
    <cellStyle name="Отдельная ячейка-результат 15 8 2" xfId="10542"/>
    <cellStyle name="Отдельная ячейка-результат 15 8 2 2" xfId="10543"/>
    <cellStyle name="Отдельная ячейка-результат 15 8 2 2 2" xfId="10544"/>
    <cellStyle name="Отдельная ячейка-результат 15 8 2 3" xfId="10545"/>
    <cellStyle name="Отдельная ячейка-результат 15 8 2 4" xfId="10546"/>
    <cellStyle name="Отдельная ячейка-результат 15 8 3" xfId="10547"/>
    <cellStyle name="Отдельная ячейка-результат 15 8 3 2" xfId="10548"/>
    <cellStyle name="Отдельная ячейка-результат 15 8 3 2 2" xfId="10549"/>
    <cellStyle name="Отдельная ячейка-результат 15 8 3 3" xfId="10550"/>
    <cellStyle name="Отдельная ячейка-результат 15 8 3 4" xfId="10551"/>
    <cellStyle name="Отдельная ячейка-результат 15 8 4" xfId="10552"/>
    <cellStyle name="Отдельная ячейка-результат 15 8 4 2" xfId="10553"/>
    <cellStyle name="Отдельная ячейка-результат 15 8 5" xfId="10554"/>
    <cellStyle name="Отдельная ячейка-результат 15 9" xfId="10555"/>
    <cellStyle name="Отдельная ячейка-результат 15 9 2" xfId="10556"/>
    <cellStyle name="Отдельная ячейка-результат 15 9 3" xfId="10557"/>
    <cellStyle name="Отдельная ячейка-результат 15_10470_35589_Расчет показателей КФМ" xfId="10558"/>
    <cellStyle name="Отдельная ячейка-результат 16" xfId="10559"/>
    <cellStyle name="Отдельная ячейка-результат 16 2" xfId="10560"/>
    <cellStyle name="Отдельная ячейка-результат 16 2 2" xfId="10561"/>
    <cellStyle name="Отдельная ячейка-результат 16 2 2 2" xfId="10562"/>
    <cellStyle name="Отдельная ячейка-результат 16 2 2 3" xfId="10563"/>
    <cellStyle name="Отдельная ячейка-результат 16 2 3" xfId="10564"/>
    <cellStyle name="Отдельная ячейка-результат 16 2 3 2" xfId="10565"/>
    <cellStyle name="Отдельная ячейка-результат 16 2 3 3" xfId="10566"/>
    <cellStyle name="Отдельная ячейка-результат 16 2 3 4" xfId="10567"/>
    <cellStyle name="Отдельная ячейка-результат 16 2 4" xfId="10568"/>
    <cellStyle name="Отдельная ячейка-результат 16 2 4 2" xfId="10569"/>
    <cellStyle name="Отдельная ячейка-результат 16 2 5" xfId="10570"/>
    <cellStyle name="Отдельная ячейка-результат 16 3" xfId="10571"/>
    <cellStyle name="Отдельная ячейка-результат 16 3 2" xfId="10572"/>
    <cellStyle name="Отдельная ячейка-результат 16 3 2 2" xfId="10573"/>
    <cellStyle name="Отдельная ячейка-результат 16 3 3" xfId="10574"/>
    <cellStyle name="Отдельная ячейка-результат 16 3 3 2" xfId="10575"/>
    <cellStyle name="Отдельная ячейка-результат 16 3 4" xfId="10576"/>
    <cellStyle name="Отдельная ячейка-результат 16 3 5" xfId="10577"/>
    <cellStyle name="Отдельная ячейка-результат 16 4" xfId="10578"/>
    <cellStyle name="Отдельная ячейка-результат 16 4 2" xfId="10579"/>
    <cellStyle name="Отдельная ячейка-результат 16 5" xfId="10580"/>
    <cellStyle name="Отдельная ячейка-результат 16 5 2" xfId="10581"/>
    <cellStyle name="Отдельная ячейка-результат 16 6" xfId="10582"/>
    <cellStyle name="Отдельная ячейка-результат 16 7" xfId="10583"/>
    <cellStyle name="Отдельная ячейка-результат 17" xfId="10584"/>
    <cellStyle name="Отдельная ячейка-результат 17 2" xfId="10585"/>
    <cellStyle name="Отдельная ячейка-результат 17 2 2" xfId="10586"/>
    <cellStyle name="Отдельная ячейка-результат 17 2 2 2" xfId="10587"/>
    <cellStyle name="Отдельная ячейка-результат 17 2 2 3" xfId="10588"/>
    <cellStyle name="Отдельная ячейка-результат 17 2 3" xfId="10589"/>
    <cellStyle name="Отдельная ячейка-результат 17 2 3 2" xfId="10590"/>
    <cellStyle name="Отдельная ячейка-результат 17 2 3 3" xfId="10591"/>
    <cellStyle name="Отдельная ячейка-результат 17 2 3 4" xfId="10592"/>
    <cellStyle name="Отдельная ячейка-результат 17 2 4" xfId="10593"/>
    <cellStyle name="Отдельная ячейка-результат 17 2 4 2" xfId="10594"/>
    <cellStyle name="Отдельная ячейка-результат 17 2 5" xfId="10595"/>
    <cellStyle name="Отдельная ячейка-результат 17 3" xfId="10596"/>
    <cellStyle name="Отдельная ячейка-результат 17 3 2" xfId="10597"/>
    <cellStyle name="Отдельная ячейка-результат 17 3 2 2" xfId="10598"/>
    <cellStyle name="Отдельная ячейка-результат 17 3 3" xfId="10599"/>
    <cellStyle name="Отдельная ячейка-результат 17 3 3 2" xfId="10600"/>
    <cellStyle name="Отдельная ячейка-результат 17 3 4" xfId="10601"/>
    <cellStyle name="Отдельная ячейка-результат 17 3 5" xfId="10602"/>
    <cellStyle name="Отдельная ячейка-результат 17 4" xfId="10603"/>
    <cellStyle name="Отдельная ячейка-результат 17 4 2" xfId="10604"/>
    <cellStyle name="Отдельная ячейка-результат 17 5" xfId="10605"/>
    <cellStyle name="Отдельная ячейка-результат 17 5 2" xfId="10606"/>
    <cellStyle name="Отдельная ячейка-результат 17 6" xfId="10607"/>
    <cellStyle name="Отдельная ячейка-результат 17 7" xfId="10608"/>
    <cellStyle name="Отдельная ячейка-результат 18" xfId="10609"/>
    <cellStyle name="Отдельная ячейка-результат 18 2" xfId="10610"/>
    <cellStyle name="Отдельная ячейка-результат 18 2 2" xfId="10611"/>
    <cellStyle name="Отдельная ячейка-результат 18 2 2 2" xfId="10612"/>
    <cellStyle name="Отдельная ячейка-результат 18 2 2 3" xfId="10613"/>
    <cellStyle name="Отдельная ячейка-результат 18 2 3" xfId="10614"/>
    <cellStyle name="Отдельная ячейка-результат 18 2 3 2" xfId="10615"/>
    <cellStyle name="Отдельная ячейка-результат 18 2 3 3" xfId="10616"/>
    <cellStyle name="Отдельная ячейка-результат 18 2 3 4" xfId="10617"/>
    <cellStyle name="Отдельная ячейка-результат 18 2 4" xfId="10618"/>
    <cellStyle name="Отдельная ячейка-результат 18 2 4 2" xfId="10619"/>
    <cellStyle name="Отдельная ячейка-результат 18 2 5" xfId="10620"/>
    <cellStyle name="Отдельная ячейка-результат 18 3" xfId="10621"/>
    <cellStyle name="Отдельная ячейка-результат 18 3 2" xfId="10622"/>
    <cellStyle name="Отдельная ячейка-результат 18 3 2 2" xfId="10623"/>
    <cellStyle name="Отдельная ячейка-результат 18 3 3" xfId="10624"/>
    <cellStyle name="Отдельная ячейка-результат 18 3 3 2" xfId="10625"/>
    <cellStyle name="Отдельная ячейка-результат 18 3 4" xfId="10626"/>
    <cellStyle name="Отдельная ячейка-результат 18 3 5" xfId="10627"/>
    <cellStyle name="Отдельная ячейка-результат 18 4" xfId="10628"/>
    <cellStyle name="Отдельная ячейка-результат 18 4 2" xfId="10629"/>
    <cellStyle name="Отдельная ячейка-результат 18 5" xfId="10630"/>
    <cellStyle name="Отдельная ячейка-результат 18 5 2" xfId="10631"/>
    <cellStyle name="Отдельная ячейка-результат 18 6" xfId="10632"/>
    <cellStyle name="Отдельная ячейка-результат 18 7" xfId="10633"/>
    <cellStyle name="Отдельная ячейка-результат 19" xfId="10634"/>
    <cellStyle name="Отдельная ячейка-результат 19 2" xfId="10635"/>
    <cellStyle name="Отдельная ячейка-результат 19 2 2" xfId="10636"/>
    <cellStyle name="Отдельная ячейка-результат 19 2 2 2" xfId="10637"/>
    <cellStyle name="Отдельная ячейка-результат 19 2 2 3" xfId="10638"/>
    <cellStyle name="Отдельная ячейка-результат 19 2 3" xfId="10639"/>
    <cellStyle name="Отдельная ячейка-результат 19 2 3 2" xfId="10640"/>
    <cellStyle name="Отдельная ячейка-результат 19 2 3 3" xfId="10641"/>
    <cellStyle name="Отдельная ячейка-результат 19 2 3 4" xfId="10642"/>
    <cellStyle name="Отдельная ячейка-результат 19 2 4" xfId="10643"/>
    <cellStyle name="Отдельная ячейка-результат 19 2 4 2" xfId="10644"/>
    <cellStyle name="Отдельная ячейка-результат 19 2 5" xfId="10645"/>
    <cellStyle name="Отдельная ячейка-результат 19 3" xfId="10646"/>
    <cellStyle name="Отдельная ячейка-результат 19 3 2" xfId="10647"/>
    <cellStyle name="Отдельная ячейка-результат 19 3 2 2" xfId="10648"/>
    <cellStyle name="Отдельная ячейка-результат 19 3 2 2 2" xfId="10649"/>
    <cellStyle name="Отдельная ячейка-результат 19 3 2 3" xfId="10650"/>
    <cellStyle name="Отдельная ячейка-результат 19 3 2 3 2" xfId="10651"/>
    <cellStyle name="Отдельная ячейка-результат 19 3 2 4" xfId="10652"/>
    <cellStyle name="Отдельная ячейка-результат 19 3 2 5" xfId="10653"/>
    <cellStyle name="Отдельная ячейка-результат 19 3 3" xfId="10654"/>
    <cellStyle name="Отдельная ячейка-результат 19 3 3 2" xfId="10655"/>
    <cellStyle name="Отдельная ячейка-результат 19 3 3 3" xfId="10656"/>
    <cellStyle name="Отдельная ячейка-результат 19 3 4" xfId="10657"/>
    <cellStyle name="Отдельная ячейка-результат 19 3 5" xfId="10658"/>
    <cellStyle name="Отдельная ячейка-результат 19 3 6" xfId="10659"/>
    <cellStyle name="Отдельная ячейка-результат 19 4" xfId="10660"/>
    <cellStyle name="Отдельная ячейка-результат 19 4 2" xfId="10661"/>
    <cellStyle name="Отдельная ячейка-результат 19 5" xfId="10662"/>
    <cellStyle name="Отдельная ячейка-результат 19 5 2" xfId="10663"/>
    <cellStyle name="Отдельная ячейка-результат 19 6" xfId="10664"/>
    <cellStyle name="Отдельная ячейка-результат 19 7" xfId="10665"/>
    <cellStyle name="Отдельная ячейка-результат 2" xfId="10666"/>
    <cellStyle name="Отдельная ячейка-результат 2 10" xfId="10667"/>
    <cellStyle name="Отдельная ячейка-результат 2 10 2" xfId="10668"/>
    <cellStyle name="Отдельная ячейка-результат 2 10 2 2" xfId="10669"/>
    <cellStyle name="Отдельная ячейка-результат 2 10 3" xfId="10670"/>
    <cellStyle name="Отдельная ячейка-результат 2 10 3 2" xfId="10671"/>
    <cellStyle name="Отдельная ячейка-результат 2 10 4" xfId="10672"/>
    <cellStyle name="Отдельная ячейка-результат 2 10 5" xfId="10673"/>
    <cellStyle name="Отдельная ячейка-результат 2 11" xfId="10674"/>
    <cellStyle name="Отдельная ячейка-результат 2 11 2" xfId="10675"/>
    <cellStyle name="Отдельная ячейка-результат 2 11 3" xfId="10676"/>
    <cellStyle name="Отдельная ячейка-результат 2 11 4" xfId="10677"/>
    <cellStyle name="Отдельная ячейка-результат 2 11 5" xfId="10678"/>
    <cellStyle name="Отдельная ячейка-результат 2 12" xfId="10679"/>
    <cellStyle name="Отдельная ячейка-результат 2 12 2" xfId="10680"/>
    <cellStyle name="Отдельная ячейка-результат 2 13" xfId="10681"/>
    <cellStyle name="Отдельная ячейка-результат 2 14" xfId="10682"/>
    <cellStyle name="Отдельная ячейка-результат 2 15" xfId="10683"/>
    <cellStyle name="Отдельная ячейка-результат 2 2" xfId="10684"/>
    <cellStyle name="Отдельная ячейка-результат 2 2 10" xfId="10685"/>
    <cellStyle name="Отдельная ячейка-результат 2 2 10 2" xfId="10686"/>
    <cellStyle name="Отдельная ячейка-результат 2 2 10 2 2" xfId="10687"/>
    <cellStyle name="Отдельная ячейка-результат 2 2 10 3" xfId="10688"/>
    <cellStyle name="Отдельная ячейка-результат 2 2 10 4" xfId="10689"/>
    <cellStyle name="Отдельная ячейка-результат 2 2 11" xfId="10690"/>
    <cellStyle name="Отдельная ячейка-результат 2 2 11 2" xfId="10691"/>
    <cellStyle name="Отдельная ячейка-результат 2 2 12" xfId="10692"/>
    <cellStyle name="Отдельная ячейка-результат 2 2 2" xfId="10693"/>
    <cellStyle name="Отдельная ячейка-результат 2 2 2 2" xfId="10694"/>
    <cellStyle name="Отдельная ячейка-результат 2 2 2 2 2" xfId="10695"/>
    <cellStyle name="Отдельная ячейка-результат 2 2 2 2 3" xfId="10696"/>
    <cellStyle name="Отдельная ячейка-результат 2 2 2 3" xfId="10697"/>
    <cellStyle name="Отдельная ячейка-результат 2 2 2 3 2" xfId="10698"/>
    <cellStyle name="Отдельная ячейка-результат 2 2 2 3 2 2" xfId="10699"/>
    <cellStyle name="Отдельная ячейка-результат 2 2 2 3 3" xfId="10700"/>
    <cellStyle name="Отдельная ячейка-результат 2 2 2 3 4" xfId="10701"/>
    <cellStyle name="Отдельная ячейка-результат 2 2 2 3 5" xfId="10702"/>
    <cellStyle name="Отдельная ячейка-результат 2 2 2 4" xfId="10703"/>
    <cellStyle name="Отдельная ячейка-результат 2 2 2 4 2" xfId="10704"/>
    <cellStyle name="Отдельная ячейка-результат 2 2 2 5" xfId="10705"/>
    <cellStyle name="Отдельная ячейка-результат 2 2 2 6" xfId="10706"/>
    <cellStyle name="Отдельная ячейка-результат 2 2 2 7" xfId="10707"/>
    <cellStyle name="Отдельная ячейка-результат 2 2 3" xfId="10708"/>
    <cellStyle name="Отдельная ячейка-результат 2 2 3 2" xfId="10709"/>
    <cellStyle name="Отдельная ячейка-результат 2 2 3 2 2" xfId="10710"/>
    <cellStyle name="Отдельная ячейка-результат 2 2 3 2 3" xfId="10711"/>
    <cellStyle name="Отдельная ячейка-результат 2 2 3 3" xfId="10712"/>
    <cellStyle name="Отдельная ячейка-результат 2 2 3 3 2" xfId="10713"/>
    <cellStyle name="Отдельная ячейка-результат 2 2 3 3 2 2" xfId="10714"/>
    <cellStyle name="Отдельная ячейка-результат 2 2 3 3 3" xfId="10715"/>
    <cellStyle name="Отдельная ячейка-результат 2 2 3 3 4" xfId="10716"/>
    <cellStyle name="Отдельная ячейка-результат 2 2 3 3 5" xfId="10717"/>
    <cellStyle name="Отдельная ячейка-результат 2 2 3 4" xfId="10718"/>
    <cellStyle name="Отдельная ячейка-результат 2 2 3 4 2" xfId="10719"/>
    <cellStyle name="Отдельная ячейка-результат 2 2 3 5" xfId="10720"/>
    <cellStyle name="Отдельная ячейка-результат 2 2 3 6" xfId="10721"/>
    <cellStyle name="Отдельная ячейка-результат 2 2 3 7" xfId="10722"/>
    <cellStyle name="Отдельная ячейка-результат 2 2 4" xfId="10723"/>
    <cellStyle name="Отдельная ячейка-результат 2 2 4 2" xfId="10724"/>
    <cellStyle name="Отдельная ячейка-результат 2 2 4 2 2" xfId="10725"/>
    <cellStyle name="Отдельная ячейка-результат 2 2 4 2 3" xfId="10726"/>
    <cellStyle name="Отдельная ячейка-результат 2 2 4 3" xfId="10727"/>
    <cellStyle name="Отдельная ячейка-результат 2 2 4 3 2" xfId="10728"/>
    <cellStyle name="Отдельная ячейка-результат 2 2 4 3 2 2" xfId="10729"/>
    <cellStyle name="Отдельная ячейка-результат 2 2 4 3 3" xfId="10730"/>
    <cellStyle name="Отдельная ячейка-результат 2 2 4 3 4" xfId="10731"/>
    <cellStyle name="Отдельная ячейка-результат 2 2 4 3 5" xfId="10732"/>
    <cellStyle name="Отдельная ячейка-результат 2 2 4 4" xfId="10733"/>
    <cellStyle name="Отдельная ячейка-результат 2 2 4 4 2" xfId="10734"/>
    <cellStyle name="Отдельная ячейка-результат 2 2 4 5" xfId="10735"/>
    <cellStyle name="Отдельная ячейка-результат 2 2 4 6" xfId="10736"/>
    <cellStyle name="Отдельная ячейка-результат 2 2 4 7" xfId="10737"/>
    <cellStyle name="Отдельная ячейка-результат 2 2 5" xfId="10738"/>
    <cellStyle name="Отдельная ячейка-результат 2 2 5 2" xfId="10739"/>
    <cellStyle name="Отдельная ячейка-результат 2 2 5 2 2" xfId="10740"/>
    <cellStyle name="Отдельная ячейка-результат 2 2 5 2 3" xfId="10741"/>
    <cellStyle name="Отдельная ячейка-результат 2 2 5 3" xfId="10742"/>
    <cellStyle name="Отдельная ячейка-результат 2 2 5 3 2" xfId="10743"/>
    <cellStyle name="Отдельная ячейка-результат 2 2 5 3 2 2" xfId="10744"/>
    <cellStyle name="Отдельная ячейка-результат 2 2 5 3 3" xfId="10745"/>
    <cellStyle name="Отдельная ячейка-результат 2 2 5 3 4" xfId="10746"/>
    <cellStyle name="Отдельная ячейка-результат 2 2 5 3 5" xfId="10747"/>
    <cellStyle name="Отдельная ячейка-результат 2 2 5 4" xfId="10748"/>
    <cellStyle name="Отдельная ячейка-результат 2 2 5 4 2" xfId="10749"/>
    <cellStyle name="Отдельная ячейка-результат 2 2 5 5" xfId="10750"/>
    <cellStyle name="Отдельная ячейка-результат 2 2 5 6" xfId="10751"/>
    <cellStyle name="Отдельная ячейка-результат 2 2 5 7" xfId="10752"/>
    <cellStyle name="Отдельная ячейка-результат 2 2 6" xfId="10753"/>
    <cellStyle name="Отдельная ячейка-результат 2 2 6 2" xfId="10754"/>
    <cellStyle name="Отдельная ячейка-результат 2 2 6 2 2" xfId="10755"/>
    <cellStyle name="Отдельная ячейка-результат 2 2 6 2 3" xfId="10756"/>
    <cellStyle name="Отдельная ячейка-результат 2 2 6 3" xfId="10757"/>
    <cellStyle name="Отдельная ячейка-результат 2 2 6 3 2" xfId="10758"/>
    <cellStyle name="Отдельная ячейка-результат 2 2 6 3 2 2" xfId="10759"/>
    <cellStyle name="Отдельная ячейка-результат 2 2 6 3 3" xfId="10760"/>
    <cellStyle name="Отдельная ячейка-результат 2 2 6 3 4" xfId="10761"/>
    <cellStyle name="Отдельная ячейка-результат 2 2 6 3 5" xfId="10762"/>
    <cellStyle name="Отдельная ячейка-результат 2 2 6 4" xfId="10763"/>
    <cellStyle name="Отдельная ячейка-результат 2 2 6 4 2" xfId="10764"/>
    <cellStyle name="Отдельная ячейка-результат 2 2 6 5" xfId="10765"/>
    <cellStyle name="Отдельная ячейка-результат 2 2 6 6" xfId="10766"/>
    <cellStyle name="Отдельная ячейка-результат 2 2 6 7" xfId="10767"/>
    <cellStyle name="Отдельная ячейка-результат 2 2 7" xfId="10768"/>
    <cellStyle name="Отдельная ячейка-результат 2 2 7 2" xfId="10769"/>
    <cellStyle name="Отдельная ячейка-результат 2 2 7 2 2" xfId="10770"/>
    <cellStyle name="Отдельная ячейка-результат 2 2 7 2 3" xfId="10771"/>
    <cellStyle name="Отдельная ячейка-результат 2 2 7 3" xfId="10772"/>
    <cellStyle name="Отдельная ячейка-результат 2 2 7 3 2" xfId="10773"/>
    <cellStyle name="Отдельная ячейка-результат 2 2 7 3 2 2" xfId="10774"/>
    <cellStyle name="Отдельная ячейка-результат 2 2 7 3 3" xfId="10775"/>
    <cellStyle name="Отдельная ячейка-результат 2 2 7 3 4" xfId="10776"/>
    <cellStyle name="Отдельная ячейка-результат 2 2 7 3 5" xfId="10777"/>
    <cellStyle name="Отдельная ячейка-результат 2 2 7 4" xfId="10778"/>
    <cellStyle name="Отдельная ячейка-результат 2 2 7 4 2" xfId="10779"/>
    <cellStyle name="Отдельная ячейка-результат 2 2 7 5" xfId="10780"/>
    <cellStyle name="Отдельная ячейка-результат 2 2 7 6" xfId="10781"/>
    <cellStyle name="Отдельная ячейка-результат 2 2 7 7" xfId="10782"/>
    <cellStyle name="Отдельная ячейка-результат 2 2 8" xfId="10783"/>
    <cellStyle name="Отдельная ячейка-результат 2 2 8 2" xfId="10784"/>
    <cellStyle name="Отдельная ячейка-результат 2 2 8 2 2" xfId="10785"/>
    <cellStyle name="Отдельная ячейка-результат 2 2 8 2 3" xfId="10786"/>
    <cellStyle name="Отдельная ячейка-результат 2 2 8 3" xfId="10787"/>
    <cellStyle name="Отдельная ячейка-результат 2 2 8 3 2" xfId="10788"/>
    <cellStyle name="Отдельная ячейка-результат 2 2 8 3 2 2" xfId="10789"/>
    <cellStyle name="Отдельная ячейка-результат 2 2 8 3 3" xfId="10790"/>
    <cellStyle name="Отдельная ячейка-результат 2 2 8 3 4" xfId="10791"/>
    <cellStyle name="Отдельная ячейка-результат 2 2 8 3 5" xfId="10792"/>
    <cellStyle name="Отдельная ячейка-результат 2 2 8 4" xfId="10793"/>
    <cellStyle name="Отдельная ячейка-результат 2 2 8 4 2" xfId="10794"/>
    <cellStyle name="Отдельная ячейка-результат 2 2 8 5" xfId="10795"/>
    <cellStyle name="Отдельная ячейка-результат 2 2 8 6" xfId="10796"/>
    <cellStyle name="Отдельная ячейка-результат 2 2 8 7" xfId="10797"/>
    <cellStyle name="Отдельная ячейка-результат 2 2 9" xfId="10798"/>
    <cellStyle name="Отдельная ячейка-результат 2 2 9 2" xfId="10799"/>
    <cellStyle name="Отдельная ячейка-результат 2 2 9 2 2" xfId="10800"/>
    <cellStyle name="Отдельная ячейка-результат 2 2 9 2 2 2" xfId="10801"/>
    <cellStyle name="Отдельная ячейка-результат 2 2 9 2 3" xfId="10802"/>
    <cellStyle name="Отдельная ячейка-результат 2 2 9 2 4" xfId="10803"/>
    <cellStyle name="Отдельная ячейка-результат 2 2 9 3" xfId="10804"/>
    <cellStyle name="Отдельная ячейка-результат 2 2 9 3 2" xfId="10805"/>
    <cellStyle name="Отдельная ячейка-результат 2 2 9 3 3" xfId="10806"/>
    <cellStyle name="Отдельная ячейка-результат 2 2 9 4" xfId="10807"/>
    <cellStyle name="Отдельная ячейка-результат 2 2 9 5" xfId="10808"/>
    <cellStyle name="Отдельная ячейка-результат 2 2 9 6" xfId="10809"/>
    <cellStyle name="Отдельная ячейка-результат 2 2_10470_35589_Расчет показателей КФМ" xfId="10810"/>
    <cellStyle name="Отдельная ячейка-результат 2 3" xfId="10811"/>
    <cellStyle name="Отдельная ячейка-результат 2 3 2" xfId="10812"/>
    <cellStyle name="Отдельная ячейка-результат 2 3 2 2" xfId="10813"/>
    <cellStyle name="Отдельная ячейка-результат 2 3 2 3" xfId="10814"/>
    <cellStyle name="Отдельная ячейка-результат 2 3 3" xfId="10815"/>
    <cellStyle name="Отдельная ячейка-результат 2 3 3 2" xfId="10816"/>
    <cellStyle name="Отдельная ячейка-результат 2 3 3 2 2" xfId="10817"/>
    <cellStyle name="Отдельная ячейка-результат 2 3 3 3" xfId="10818"/>
    <cellStyle name="Отдельная ячейка-результат 2 3 3 4" xfId="10819"/>
    <cellStyle name="Отдельная ячейка-результат 2 3 3 5" xfId="10820"/>
    <cellStyle name="Отдельная ячейка-результат 2 3 4" xfId="10821"/>
    <cellStyle name="Отдельная ячейка-результат 2 3 4 2" xfId="10822"/>
    <cellStyle name="Отдельная ячейка-результат 2 3 5" xfId="10823"/>
    <cellStyle name="Отдельная ячейка-результат 2 3 6" xfId="10824"/>
    <cellStyle name="Отдельная ячейка-результат 2 3 7" xfId="10825"/>
    <cellStyle name="Отдельная ячейка-результат 2 4" xfId="10826"/>
    <cellStyle name="Отдельная ячейка-результат 2 4 2" xfId="10827"/>
    <cellStyle name="Отдельная ячейка-результат 2 4 2 2" xfId="10828"/>
    <cellStyle name="Отдельная ячейка-результат 2 4 2 2 2" xfId="10829"/>
    <cellStyle name="Отдельная ячейка-результат 2 4 2 3" xfId="10830"/>
    <cellStyle name="Отдельная ячейка-результат 2 4 2 4" xfId="10831"/>
    <cellStyle name="Отдельная ячейка-результат 2 4 3" xfId="10832"/>
    <cellStyle name="Отдельная ячейка-результат 2 4 3 2" xfId="10833"/>
    <cellStyle name="Отдельная ячейка-результат 2 4 3 2 2" xfId="10834"/>
    <cellStyle name="Отдельная ячейка-результат 2 4 3 3" xfId="10835"/>
    <cellStyle name="Отдельная ячейка-результат 2 4 3 4" xfId="10836"/>
    <cellStyle name="Отдельная ячейка-результат 2 4 4" xfId="10837"/>
    <cellStyle name="Отдельная ячейка-результат 2 4 4 2" xfId="10838"/>
    <cellStyle name="Отдельная ячейка-результат 2 4 5" xfId="10839"/>
    <cellStyle name="Отдельная ячейка-результат 2 5" xfId="10840"/>
    <cellStyle name="Отдельная ячейка-результат 2 5 2" xfId="10841"/>
    <cellStyle name="Отдельная ячейка-результат 2 5 2 2" xfId="10842"/>
    <cellStyle name="Отдельная ячейка-результат 2 5 2 2 2" xfId="10843"/>
    <cellStyle name="Отдельная ячейка-результат 2 5 2 3" xfId="10844"/>
    <cellStyle name="Отдельная ячейка-результат 2 5 2 4" xfId="10845"/>
    <cellStyle name="Отдельная ячейка-результат 2 5 3" xfId="10846"/>
    <cellStyle name="Отдельная ячейка-результат 2 5 3 2" xfId="10847"/>
    <cellStyle name="Отдельная ячейка-результат 2 5 3 2 2" xfId="10848"/>
    <cellStyle name="Отдельная ячейка-результат 2 5 3 3" xfId="10849"/>
    <cellStyle name="Отдельная ячейка-результат 2 5 3 4" xfId="10850"/>
    <cellStyle name="Отдельная ячейка-результат 2 5 4" xfId="10851"/>
    <cellStyle name="Отдельная ячейка-результат 2 5 4 2" xfId="10852"/>
    <cellStyle name="Отдельная ячейка-результат 2 5 5" xfId="10853"/>
    <cellStyle name="Отдельная ячейка-результат 2 6" xfId="10854"/>
    <cellStyle name="Отдельная ячейка-результат 2 6 2" xfId="10855"/>
    <cellStyle name="Отдельная ячейка-результат 2 6 2 2" xfId="10856"/>
    <cellStyle name="Отдельная ячейка-результат 2 6 2 2 2" xfId="10857"/>
    <cellStyle name="Отдельная ячейка-результат 2 6 2 3" xfId="10858"/>
    <cellStyle name="Отдельная ячейка-результат 2 6 2 4" xfId="10859"/>
    <cellStyle name="Отдельная ячейка-результат 2 6 3" xfId="10860"/>
    <cellStyle name="Отдельная ячейка-результат 2 6 3 2" xfId="10861"/>
    <cellStyle name="Отдельная ячейка-результат 2 6 3 2 2" xfId="10862"/>
    <cellStyle name="Отдельная ячейка-результат 2 6 3 3" xfId="10863"/>
    <cellStyle name="Отдельная ячейка-результат 2 6 3 4" xfId="10864"/>
    <cellStyle name="Отдельная ячейка-результат 2 6 4" xfId="10865"/>
    <cellStyle name="Отдельная ячейка-результат 2 6 4 2" xfId="10866"/>
    <cellStyle name="Отдельная ячейка-результат 2 6 5" xfId="10867"/>
    <cellStyle name="Отдельная ячейка-результат 2 7" xfId="10868"/>
    <cellStyle name="Отдельная ячейка-результат 2 7 2" xfId="10869"/>
    <cellStyle name="Отдельная ячейка-результат 2 7 2 2" xfId="10870"/>
    <cellStyle name="Отдельная ячейка-результат 2 7 2 2 2" xfId="10871"/>
    <cellStyle name="Отдельная ячейка-результат 2 7 2 3" xfId="10872"/>
    <cellStyle name="Отдельная ячейка-результат 2 7 2 4" xfId="10873"/>
    <cellStyle name="Отдельная ячейка-результат 2 7 3" xfId="10874"/>
    <cellStyle name="Отдельная ячейка-результат 2 7 3 2" xfId="10875"/>
    <cellStyle name="Отдельная ячейка-результат 2 7 3 2 2" xfId="10876"/>
    <cellStyle name="Отдельная ячейка-результат 2 7 3 3" xfId="10877"/>
    <cellStyle name="Отдельная ячейка-результат 2 7 3 4" xfId="10878"/>
    <cellStyle name="Отдельная ячейка-результат 2 7 4" xfId="10879"/>
    <cellStyle name="Отдельная ячейка-результат 2 7 4 2" xfId="10880"/>
    <cellStyle name="Отдельная ячейка-результат 2 7 5" xfId="10881"/>
    <cellStyle name="Отдельная ячейка-результат 2 8" xfId="10882"/>
    <cellStyle name="Отдельная ячейка-результат 2 8 2" xfId="10883"/>
    <cellStyle name="Отдельная ячейка-результат 2 8 2 2" xfId="10884"/>
    <cellStyle name="Отдельная ячейка-результат 2 8 2 2 2" xfId="10885"/>
    <cellStyle name="Отдельная ячейка-результат 2 8 2 3" xfId="10886"/>
    <cellStyle name="Отдельная ячейка-результат 2 8 2 4" xfId="10887"/>
    <cellStyle name="Отдельная ячейка-результат 2 8 3" xfId="10888"/>
    <cellStyle name="Отдельная ячейка-результат 2 8 3 2" xfId="10889"/>
    <cellStyle name="Отдельная ячейка-результат 2 8 3 2 2" xfId="10890"/>
    <cellStyle name="Отдельная ячейка-результат 2 8 3 3" xfId="10891"/>
    <cellStyle name="Отдельная ячейка-результат 2 8 3 4" xfId="10892"/>
    <cellStyle name="Отдельная ячейка-результат 2 8 4" xfId="10893"/>
    <cellStyle name="Отдельная ячейка-результат 2 8 4 2" xfId="10894"/>
    <cellStyle name="Отдельная ячейка-результат 2 8 5" xfId="10895"/>
    <cellStyle name="Отдельная ячейка-результат 2 9" xfId="10896"/>
    <cellStyle name="Отдельная ячейка-результат 2 9 2" xfId="10897"/>
    <cellStyle name="Отдельная ячейка-результат 2 9 2 2" xfId="10898"/>
    <cellStyle name="Отдельная ячейка-результат 2 9 2 2 2" xfId="10899"/>
    <cellStyle name="Отдельная ячейка-результат 2 9 2 3" xfId="10900"/>
    <cellStyle name="Отдельная ячейка-результат 2 9 2 4" xfId="10901"/>
    <cellStyle name="Отдельная ячейка-результат 2 9 3" xfId="10902"/>
    <cellStyle name="Отдельная ячейка-результат 2 9 3 2" xfId="10903"/>
    <cellStyle name="Отдельная ячейка-результат 2 9 3 2 2" xfId="10904"/>
    <cellStyle name="Отдельная ячейка-результат 2 9 3 3" xfId="10905"/>
    <cellStyle name="Отдельная ячейка-результат 2 9 3 4" xfId="10906"/>
    <cellStyle name="Отдельная ячейка-результат 2 9 4" xfId="10907"/>
    <cellStyle name="Отдельная ячейка-результат 2 9 4 2" xfId="10908"/>
    <cellStyle name="Отдельная ячейка-результат 2 9 5" xfId="10909"/>
    <cellStyle name="Отдельная ячейка-результат 2_10470_35589_Расчет показателей КФМ" xfId="10910"/>
    <cellStyle name="Отдельная ячейка-результат 20" xfId="10911"/>
    <cellStyle name="Отдельная ячейка-результат 20 2" xfId="10912"/>
    <cellStyle name="Отдельная ячейка-результат 20 2 2" xfId="10913"/>
    <cellStyle name="Отдельная ячейка-результат 20 2 2 2" xfId="10914"/>
    <cellStyle name="Отдельная ячейка-результат 20 2 2 3" xfId="10915"/>
    <cellStyle name="Отдельная ячейка-результат 20 2 3" xfId="10916"/>
    <cellStyle name="Отдельная ячейка-результат 20 2 3 2" xfId="10917"/>
    <cellStyle name="Отдельная ячейка-результат 20 2 3 3" xfId="10918"/>
    <cellStyle name="Отдельная ячейка-результат 20 2 3 4" xfId="10919"/>
    <cellStyle name="Отдельная ячейка-результат 20 2 4" xfId="10920"/>
    <cellStyle name="Отдельная ячейка-результат 20 2 4 2" xfId="10921"/>
    <cellStyle name="Отдельная ячейка-результат 20 2 5" xfId="10922"/>
    <cellStyle name="Отдельная ячейка-результат 20 3" xfId="10923"/>
    <cellStyle name="Отдельная ячейка-результат 20 3 2" xfId="10924"/>
    <cellStyle name="Отдельная ячейка-результат 20 3 2 2" xfId="10925"/>
    <cellStyle name="Отдельная ячейка-результат 20 3 3" xfId="10926"/>
    <cellStyle name="Отдельная ячейка-результат 20 3 3 2" xfId="10927"/>
    <cellStyle name="Отдельная ячейка-результат 20 3 4" xfId="10928"/>
    <cellStyle name="Отдельная ячейка-результат 20 3 5" xfId="10929"/>
    <cellStyle name="Отдельная ячейка-результат 20 4" xfId="10930"/>
    <cellStyle name="Отдельная ячейка-результат 20 4 2" xfId="10931"/>
    <cellStyle name="Отдельная ячейка-результат 20 5" xfId="10932"/>
    <cellStyle name="Отдельная ячейка-результат 20 5 2" xfId="10933"/>
    <cellStyle name="Отдельная ячейка-результат 20 6" xfId="10934"/>
    <cellStyle name="Отдельная ячейка-результат 20 7" xfId="10935"/>
    <cellStyle name="Отдельная ячейка-результат 21" xfId="10936"/>
    <cellStyle name="Отдельная ячейка-результат 21 2" xfId="10937"/>
    <cellStyle name="Отдельная ячейка-результат 21 2 2" xfId="10938"/>
    <cellStyle name="Отдельная ячейка-результат 21 2 2 2" xfId="10939"/>
    <cellStyle name="Отдельная ячейка-результат 21 2 2 3" xfId="10940"/>
    <cellStyle name="Отдельная ячейка-результат 21 2 3" xfId="10941"/>
    <cellStyle name="Отдельная ячейка-результат 21 2 3 2" xfId="10942"/>
    <cellStyle name="Отдельная ячейка-результат 21 2 3 3" xfId="10943"/>
    <cellStyle name="Отдельная ячейка-результат 21 2 3 4" xfId="10944"/>
    <cellStyle name="Отдельная ячейка-результат 21 2 4" xfId="10945"/>
    <cellStyle name="Отдельная ячейка-результат 21 2 4 2" xfId="10946"/>
    <cellStyle name="Отдельная ячейка-результат 21 2 5" xfId="10947"/>
    <cellStyle name="Отдельная ячейка-результат 21 3" xfId="10948"/>
    <cellStyle name="Отдельная ячейка-результат 21 3 2" xfId="10949"/>
    <cellStyle name="Отдельная ячейка-результат 21 3 2 2" xfId="10950"/>
    <cellStyle name="Отдельная ячейка-результат 21 3 3" xfId="10951"/>
    <cellStyle name="Отдельная ячейка-результат 21 3 3 2" xfId="10952"/>
    <cellStyle name="Отдельная ячейка-результат 21 3 4" xfId="10953"/>
    <cellStyle name="Отдельная ячейка-результат 21 3 5" xfId="10954"/>
    <cellStyle name="Отдельная ячейка-результат 21 4" xfId="10955"/>
    <cellStyle name="Отдельная ячейка-результат 21 4 2" xfId="10956"/>
    <cellStyle name="Отдельная ячейка-результат 21 5" xfId="10957"/>
    <cellStyle name="Отдельная ячейка-результат 21 5 2" xfId="10958"/>
    <cellStyle name="Отдельная ячейка-результат 21 6" xfId="10959"/>
    <cellStyle name="Отдельная ячейка-результат 21 7" xfId="10960"/>
    <cellStyle name="Отдельная ячейка-результат 22" xfId="10961"/>
    <cellStyle name="Отдельная ячейка-результат 22 2" xfId="10962"/>
    <cellStyle name="Отдельная ячейка-результат 22 2 2" xfId="10963"/>
    <cellStyle name="Отдельная ячейка-результат 22 3" xfId="10964"/>
    <cellStyle name="Отдельная ячейка-результат 22 4" xfId="10965"/>
    <cellStyle name="Отдельная ячейка-результат 23" xfId="10966"/>
    <cellStyle name="Отдельная ячейка-результат 23 2" xfId="10967"/>
    <cellStyle name="Отдельная ячейка-результат 23 2 2" xfId="10968"/>
    <cellStyle name="Отдельная ячейка-результат 23 3" xfId="10969"/>
    <cellStyle name="Отдельная ячейка-результат 23 4" xfId="10970"/>
    <cellStyle name="Отдельная ячейка-результат 24" xfId="10971"/>
    <cellStyle name="Отдельная ячейка-результат 24 2" xfId="10972"/>
    <cellStyle name="Отдельная ячейка-результат 24 2 2" xfId="10973"/>
    <cellStyle name="Отдельная ячейка-результат 24 3" xfId="10974"/>
    <cellStyle name="Отдельная ячейка-результат 24 4" xfId="10975"/>
    <cellStyle name="Отдельная ячейка-результат 25" xfId="10976"/>
    <cellStyle name="Отдельная ячейка-результат 25 2" xfId="10977"/>
    <cellStyle name="Отдельная ячейка-результат 25 2 2" xfId="10978"/>
    <cellStyle name="Отдельная ячейка-результат 25 3" xfId="10979"/>
    <cellStyle name="Отдельная ячейка-результат 25 4" xfId="10980"/>
    <cellStyle name="Отдельная ячейка-результат 26" xfId="10981"/>
    <cellStyle name="Отдельная ячейка-результат 26 2" xfId="10982"/>
    <cellStyle name="Отдельная ячейка-результат 26 2 2" xfId="10983"/>
    <cellStyle name="Отдельная ячейка-результат 26 3" xfId="10984"/>
    <cellStyle name="Отдельная ячейка-результат 26 4" xfId="10985"/>
    <cellStyle name="Отдельная ячейка-результат 27" xfId="10986"/>
    <cellStyle name="Отдельная ячейка-результат 27 2" xfId="10987"/>
    <cellStyle name="Отдельная ячейка-результат 27 2 2" xfId="10988"/>
    <cellStyle name="Отдельная ячейка-результат 27 3" xfId="10989"/>
    <cellStyle name="Отдельная ячейка-результат 27 4" xfId="10990"/>
    <cellStyle name="Отдельная ячейка-результат 28" xfId="10991"/>
    <cellStyle name="Отдельная ячейка-результат 28 2" xfId="10992"/>
    <cellStyle name="Отдельная ячейка-результат 28 2 2" xfId="10993"/>
    <cellStyle name="Отдельная ячейка-результат 28 3" xfId="10994"/>
    <cellStyle name="Отдельная ячейка-результат 28 4" xfId="10995"/>
    <cellStyle name="Отдельная ячейка-результат 29" xfId="10996"/>
    <cellStyle name="Отдельная ячейка-результат 29 2" xfId="10997"/>
    <cellStyle name="Отдельная ячейка-результат 29 2 2" xfId="10998"/>
    <cellStyle name="Отдельная ячейка-результат 29 3" xfId="10999"/>
    <cellStyle name="Отдельная ячейка-результат 29 4" xfId="11000"/>
    <cellStyle name="Отдельная ячейка-результат 3" xfId="11001"/>
    <cellStyle name="Отдельная ячейка-результат 3 2" xfId="11002"/>
    <cellStyle name="Отдельная ячейка-результат 3 2 2" xfId="11003"/>
    <cellStyle name="Отдельная ячейка-результат 3 2 2 2" xfId="11004"/>
    <cellStyle name="Отдельная ячейка-результат 3 2 2 3" xfId="11005"/>
    <cellStyle name="Отдельная ячейка-результат 3 2 3" xfId="11006"/>
    <cellStyle name="Отдельная ячейка-результат 3 2 3 2" xfId="11007"/>
    <cellStyle name="Отдельная ячейка-результат 3 2 3 2 2" xfId="11008"/>
    <cellStyle name="Отдельная ячейка-результат 3 2 3 3" xfId="11009"/>
    <cellStyle name="Отдельная ячейка-результат 3 2 3 4" xfId="11010"/>
    <cellStyle name="Отдельная ячейка-результат 3 2 3 5" xfId="11011"/>
    <cellStyle name="Отдельная ячейка-результат 3 2 4" xfId="11012"/>
    <cellStyle name="Отдельная ячейка-результат 3 2 4 2" xfId="11013"/>
    <cellStyle name="Отдельная ячейка-результат 3 2 5" xfId="11014"/>
    <cellStyle name="Отдельная ячейка-результат 3 2 6" xfId="11015"/>
    <cellStyle name="Отдельная ячейка-результат 3 2 7" xfId="11016"/>
    <cellStyle name="Отдельная ячейка-результат 3 3" xfId="11017"/>
    <cellStyle name="Отдельная ячейка-результат 3 3 2" xfId="11018"/>
    <cellStyle name="Отдельная ячейка-результат 3 3 2 2" xfId="11019"/>
    <cellStyle name="Отдельная ячейка-результат 3 3 3" xfId="11020"/>
    <cellStyle name="Отдельная ячейка-результат 3 3 3 2" xfId="11021"/>
    <cellStyle name="Отдельная ячейка-результат 3 3 4" xfId="11022"/>
    <cellStyle name="Отдельная ячейка-результат 3 3 5" xfId="11023"/>
    <cellStyle name="Отдельная ячейка-результат 3 4" xfId="11024"/>
    <cellStyle name="Отдельная ячейка-результат 3 4 2" xfId="11025"/>
    <cellStyle name="Отдельная ячейка-результат 3 4 3" xfId="11026"/>
    <cellStyle name="Отдельная ячейка-результат 3 4 4" xfId="11027"/>
    <cellStyle name="Отдельная ячейка-результат 3 4 5" xfId="11028"/>
    <cellStyle name="Отдельная ячейка-результат 3 5" xfId="11029"/>
    <cellStyle name="Отдельная ячейка-результат 3 5 2" xfId="11030"/>
    <cellStyle name="Отдельная ячейка-результат 3 6" xfId="11031"/>
    <cellStyle name="Отдельная ячейка-результат 3 7" xfId="11032"/>
    <cellStyle name="Отдельная ячейка-результат 3 8" xfId="11033"/>
    <cellStyle name="Отдельная ячейка-результат 30" xfId="11034"/>
    <cellStyle name="Отдельная ячейка-результат 30 2" xfId="11035"/>
    <cellStyle name="Отдельная ячейка-результат 30 2 2" xfId="11036"/>
    <cellStyle name="Отдельная ячейка-результат 30 3" xfId="11037"/>
    <cellStyle name="Отдельная ячейка-результат 30 4" xfId="11038"/>
    <cellStyle name="Отдельная ячейка-результат 31" xfId="11039"/>
    <cellStyle name="Отдельная ячейка-результат 31 2" xfId="11040"/>
    <cellStyle name="Отдельная ячейка-результат 31 2 2" xfId="11041"/>
    <cellStyle name="Отдельная ячейка-результат 31 3" xfId="11042"/>
    <cellStyle name="Отдельная ячейка-результат 31 4" xfId="11043"/>
    <cellStyle name="Отдельная ячейка-результат 32" xfId="11044"/>
    <cellStyle name="Отдельная ячейка-результат 32 2" xfId="11045"/>
    <cellStyle name="Отдельная ячейка-результат 32 2 2" xfId="11046"/>
    <cellStyle name="Отдельная ячейка-результат 32 3" xfId="11047"/>
    <cellStyle name="Отдельная ячейка-результат 32 4" xfId="11048"/>
    <cellStyle name="Отдельная ячейка-результат 33" xfId="11049"/>
    <cellStyle name="Отдельная ячейка-результат 33 2" xfId="11050"/>
    <cellStyle name="Отдельная ячейка-результат 33 2 2" xfId="11051"/>
    <cellStyle name="Отдельная ячейка-результат 33 3" xfId="11052"/>
    <cellStyle name="Отдельная ячейка-результат 33 4" xfId="11053"/>
    <cellStyle name="Отдельная ячейка-результат 34" xfId="11054"/>
    <cellStyle name="Отдельная ячейка-результат 34 2" xfId="11055"/>
    <cellStyle name="Отдельная ячейка-результат 34 2 2" xfId="11056"/>
    <cellStyle name="Отдельная ячейка-результат 34 3" xfId="11057"/>
    <cellStyle name="Отдельная ячейка-результат 34 4" xfId="11058"/>
    <cellStyle name="Отдельная ячейка-результат 35" xfId="11059"/>
    <cellStyle name="Отдельная ячейка-результат 35 2" xfId="11060"/>
    <cellStyle name="Отдельная ячейка-результат 35 2 2" xfId="11061"/>
    <cellStyle name="Отдельная ячейка-результат 35 3" xfId="11062"/>
    <cellStyle name="Отдельная ячейка-результат 35 4" xfId="11063"/>
    <cellStyle name="Отдельная ячейка-результат 36" xfId="11064"/>
    <cellStyle name="Отдельная ячейка-результат 36 2" xfId="11065"/>
    <cellStyle name="Отдельная ячейка-результат 36 2 2" xfId="11066"/>
    <cellStyle name="Отдельная ячейка-результат 36 3" xfId="11067"/>
    <cellStyle name="Отдельная ячейка-результат 36 4" xfId="11068"/>
    <cellStyle name="Отдельная ячейка-результат 37" xfId="11069"/>
    <cellStyle name="Отдельная ячейка-результат 37 2" xfId="11070"/>
    <cellStyle name="Отдельная ячейка-результат 37 2 2" xfId="11071"/>
    <cellStyle name="Отдельная ячейка-результат 37 3" xfId="11072"/>
    <cellStyle name="Отдельная ячейка-результат 37 4" xfId="11073"/>
    <cellStyle name="Отдельная ячейка-результат 38" xfId="11074"/>
    <cellStyle name="Отдельная ячейка-результат 38 2" xfId="11075"/>
    <cellStyle name="Отдельная ячейка-результат 38 2 2" xfId="11076"/>
    <cellStyle name="Отдельная ячейка-результат 38 3" xfId="11077"/>
    <cellStyle name="Отдельная ячейка-результат 38 4" xfId="11078"/>
    <cellStyle name="Отдельная ячейка-результат 39" xfId="11079"/>
    <cellStyle name="Отдельная ячейка-результат 39 2" xfId="11080"/>
    <cellStyle name="Отдельная ячейка-результат 39 2 2" xfId="11081"/>
    <cellStyle name="Отдельная ячейка-результат 39 3" xfId="11082"/>
    <cellStyle name="Отдельная ячейка-результат 39 4" xfId="11083"/>
    <cellStyle name="Отдельная ячейка-результат 4" xfId="11084"/>
    <cellStyle name="Отдельная ячейка-результат 4 2" xfId="11085"/>
    <cellStyle name="Отдельная ячейка-результат 4 2 2" xfId="11086"/>
    <cellStyle name="Отдельная ячейка-результат 4 2 2 2" xfId="11087"/>
    <cellStyle name="Отдельная ячейка-результат 4 2 2 3" xfId="11088"/>
    <cellStyle name="Отдельная ячейка-результат 4 2 3" xfId="11089"/>
    <cellStyle name="Отдельная ячейка-результат 4 2 3 2" xfId="11090"/>
    <cellStyle name="Отдельная ячейка-результат 4 2 3 2 2" xfId="11091"/>
    <cellStyle name="Отдельная ячейка-результат 4 2 3 3" xfId="11092"/>
    <cellStyle name="Отдельная ячейка-результат 4 2 3 4" xfId="11093"/>
    <cellStyle name="Отдельная ячейка-результат 4 2 3 5" xfId="11094"/>
    <cellStyle name="Отдельная ячейка-результат 4 2 4" xfId="11095"/>
    <cellStyle name="Отдельная ячейка-результат 4 2 4 2" xfId="11096"/>
    <cellStyle name="Отдельная ячейка-результат 4 2 5" xfId="11097"/>
    <cellStyle name="Отдельная ячейка-результат 4 2 6" xfId="11098"/>
    <cellStyle name="Отдельная ячейка-результат 4 2 7" xfId="11099"/>
    <cellStyle name="Отдельная ячейка-результат 4 3" xfId="11100"/>
    <cellStyle name="Отдельная ячейка-результат 4 3 2" xfId="11101"/>
    <cellStyle name="Отдельная ячейка-результат 4 3 2 2" xfId="11102"/>
    <cellStyle name="Отдельная ячейка-результат 4 3 3" xfId="11103"/>
    <cellStyle name="Отдельная ячейка-результат 4 3 3 2" xfId="11104"/>
    <cellStyle name="Отдельная ячейка-результат 4 3 4" xfId="11105"/>
    <cellStyle name="Отдельная ячейка-результат 4 3 5" xfId="11106"/>
    <cellStyle name="Отдельная ячейка-результат 4 4" xfId="11107"/>
    <cellStyle name="Отдельная ячейка-результат 4 4 2" xfId="11108"/>
    <cellStyle name="Отдельная ячейка-результат 4 4 3" xfId="11109"/>
    <cellStyle name="Отдельная ячейка-результат 4 4 4" xfId="11110"/>
    <cellStyle name="Отдельная ячейка-результат 4 4 5" xfId="11111"/>
    <cellStyle name="Отдельная ячейка-результат 4 5" xfId="11112"/>
    <cellStyle name="Отдельная ячейка-результат 4 5 2" xfId="11113"/>
    <cellStyle name="Отдельная ячейка-результат 4 6" xfId="11114"/>
    <cellStyle name="Отдельная ячейка-результат 4 7" xfId="11115"/>
    <cellStyle name="Отдельная ячейка-результат 4 8" xfId="11116"/>
    <cellStyle name="Отдельная ячейка-результат 40" xfId="11117"/>
    <cellStyle name="Отдельная ячейка-результат 40 2" xfId="11118"/>
    <cellStyle name="Отдельная ячейка-результат 40 2 2" xfId="11119"/>
    <cellStyle name="Отдельная ячейка-результат 40 3" xfId="11120"/>
    <cellStyle name="Отдельная ячейка-результат 40 4" xfId="11121"/>
    <cellStyle name="Отдельная ячейка-результат 41" xfId="11122"/>
    <cellStyle name="Отдельная ячейка-результат 41 2" xfId="11123"/>
    <cellStyle name="Отдельная ячейка-результат 41 2 2" xfId="11124"/>
    <cellStyle name="Отдельная ячейка-результат 41 3" xfId="11125"/>
    <cellStyle name="Отдельная ячейка-результат 41 4" xfId="11126"/>
    <cellStyle name="Отдельная ячейка-результат 42" xfId="11127"/>
    <cellStyle name="Отдельная ячейка-результат 42 2" xfId="11128"/>
    <cellStyle name="Отдельная ячейка-результат 42 2 2" xfId="11129"/>
    <cellStyle name="Отдельная ячейка-результат 42 3" xfId="11130"/>
    <cellStyle name="Отдельная ячейка-результат 42 4" xfId="11131"/>
    <cellStyle name="Отдельная ячейка-результат 43" xfId="11132"/>
    <cellStyle name="Отдельная ячейка-результат 43 2" xfId="11133"/>
    <cellStyle name="Отдельная ячейка-результат 43 2 2" xfId="11134"/>
    <cellStyle name="Отдельная ячейка-результат 43 3" xfId="11135"/>
    <cellStyle name="Отдельная ячейка-результат 43 4" xfId="11136"/>
    <cellStyle name="Отдельная ячейка-результат 44" xfId="11137"/>
    <cellStyle name="Отдельная ячейка-результат 44 2" xfId="11138"/>
    <cellStyle name="Отдельная ячейка-результат 44 2 2" xfId="11139"/>
    <cellStyle name="Отдельная ячейка-результат 44 3" xfId="11140"/>
    <cellStyle name="Отдельная ячейка-результат 44 4" xfId="11141"/>
    <cellStyle name="Отдельная ячейка-результат 45" xfId="11142"/>
    <cellStyle name="Отдельная ячейка-результат 45 2" xfId="11143"/>
    <cellStyle name="Отдельная ячейка-результат 45 2 2" xfId="11144"/>
    <cellStyle name="Отдельная ячейка-результат 45 3" xfId="11145"/>
    <cellStyle name="Отдельная ячейка-результат 45 4" xfId="11146"/>
    <cellStyle name="Отдельная ячейка-результат 46" xfId="11147"/>
    <cellStyle name="Отдельная ячейка-результат 46 2" xfId="11148"/>
    <cellStyle name="Отдельная ячейка-результат 46 2 2" xfId="11149"/>
    <cellStyle name="Отдельная ячейка-результат 46 3" xfId="11150"/>
    <cellStyle name="Отдельная ячейка-результат 46 4" xfId="11151"/>
    <cellStyle name="Отдельная ячейка-результат 47" xfId="11152"/>
    <cellStyle name="Отдельная ячейка-результат 47 2" xfId="11153"/>
    <cellStyle name="Отдельная ячейка-результат 47 2 2" xfId="11154"/>
    <cellStyle name="Отдельная ячейка-результат 47 3" xfId="11155"/>
    <cellStyle name="Отдельная ячейка-результат 47 4" xfId="11156"/>
    <cellStyle name="Отдельная ячейка-результат 48" xfId="11157"/>
    <cellStyle name="Отдельная ячейка-результат 48 2" xfId="11158"/>
    <cellStyle name="Отдельная ячейка-результат 48 2 2" xfId="11159"/>
    <cellStyle name="Отдельная ячейка-результат 48 3" xfId="11160"/>
    <cellStyle name="Отдельная ячейка-результат 48 4" xfId="11161"/>
    <cellStyle name="Отдельная ячейка-результат 49" xfId="11162"/>
    <cellStyle name="Отдельная ячейка-результат 49 2" xfId="11163"/>
    <cellStyle name="Отдельная ячейка-результат 49 2 2" xfId="11164"/>
    <cellStyle name="Отдельная ячейка-результат 49 3" xfId="11165"/>
    <cellStyle name="Отдельная ячейка-результат 49 4" xfId="11166"/>
    <cellStyle name="Отдельная ячейка-результат 5" xfId="11167"/>
    <cellStyle name="Отдельная ячейка-результат 5 2" xfId="11168"/>
    <cellStyle name="Отдельная ячейка-результат 5 2 2" xfId="11169"/>
    <cellStyle name="Отдельная ячейка-результат 5 2 2 2" xfId="11170"/>
    <cellStyle name="Отдельная ячейка-результат 5 2 2 3" xfId="11171"/>
    <cellStyle name="Отдельная ячейка-результат 5 2 3" xfId="11172"/>
    <cellStyle name="Отдельная ячейка-результат 5 2 3 2" xfId="11173"/>
    <cellStyle name="Отдельная ячейка-результат 5 2 3 2 2" xfId="11174"/>
    <cellStyle name="Отдельная ячейка-результат 5 2 3 3" xfId="11175"/>
    <cellStyle name="Отдельная ячейка-результат 5 2 3 4" xfId="11176"/>
    <cellStyle name="Отдельная ячейка-результат 5 2 3 5" xfId="11177"/>
    <cellStyle name="Отдельная ячейка-результат 5 2 4" xfId="11178"/>
    <cellStyle name="Отдельная ячейка-результат 5 2 4 2" xfId="11179"/>
    <cellStyle name="Отдельная ячейка-результат 5 2 5" xfId="11180"/>
    <cellStyle name="Отдельная ячейка-результат 5 2 6" xfId="11181"/>
    <cellStyle name="Отдельная ячейка-результат 5 2 7" xfId="11182"/>
    <cellStyle name="Отдельная ячейка-результат 5 3" xfId="11183"/>
    <cellStyle name="Отдельная ячейка-результат 5 3 2" xfId="11184"/>
    <cellStyle name="Отдельная ячейка-результат 5 3 2 2" xfId="11185"/>
    <cellStyle name="Отдельная ячейка-результат 5 3 3" xfId="11186"/>
    <cellStyle name="Отдельная ячейка-результат 5 3 3 2" xfId="11187"/>
    <cellStyle name="Отдельная ячейка-результат 5 3 4" xfId="11188"/>
    <cellStyle name="Отдельная ячейка-результат 5 3 5" xfId="11189"/>
    <cellStyle name="Отдельная ячейка-результат 5 4" xfId="11190"/>
    <cellStyle name="Отдельная ячейка-результат 5 4 2" xfId="11191"/>
    <cellStyle name="Отдельная ячейка-результат 5 4 3" xfId="11192"/>
    <cellStyle name="Отдельная ячейка-результат 5 4 4" xfId="11193"/>
    <cellStyle name="Отдельная ячейка-результат 5 4 5" xfId="11194"/>
    <cellStyle name="Отдельная ячейка-результат 5 5" xfId="11195"/>
    <cellStyle name="Отдельная ячейка-результат 5 5 2" xfId="11196"/>
    <cellStyle name="Отдельная ячейка-результат 5 6" xfId="11197"/>
    <cellStyle name="Отдельная ячейка-результат 5 7" xfId="11198"/>
    <cellStyle name="Отдельная ячейка-результат 5 8" xfId="11199"/>
    <cellStyle name="Отдельная ячейка-результат 50" xfId="11200"/>
    <cellStyle name="Отдельная ячейка-результат 50 2" xfId="11201"/>
    <cellStyle name="Отдельная ячейка-результат 50 2 2" xfId="11202"/>
    <cellStyle name="Отдельная ячейка-результат 50 3" xfId="11203"/>
    <cellStyle name="Отдельная ячейка-результат 50 4" xfId="11204"/>
    <cellStyle name="Отдельная ячейка-результат 51" xfId="11205"/>
    <cellStyle name="Отдельная ячейка-результат 51 2" xfId="11206"/>
    <cellStyle name="Отдельная ячейка-результат 51 2 2" xfId="11207"/>
    <cellStyle name="Отдельная ячейка-результат 51 3" xfId="11208"/>
    <cellStyle name="Отдельная ячейка-результат 51 4" xfId="11209"/>
    <cellStyle name="Отдельная ячейка-результат 52" xfId="11210"/>
    <cellStyle name="Отдельная ячейка-результат 52 2" xfId="11211"/>
    <cellStyle name="Отдельная ячейка-результат 52 2 2" xfId="11212"/>
    <cellStyle name="Отдельная ячейка-результат 52 3" xfId="11213"/>
    <cellStyle name="Отдельная ячейка-результат 52 4" xfId="11214"/>
    <cellStyle name="Отдельная ячейка-результат 53" xfId="11215"/>
    <cellStyle name="Отдельная ячейка-результат 53 2" xfId="11216"/>
    <cellStyle name="Отдельная ячейка-результат 53 2 2" xfId="11217"/>
    <cellStyle name="Отдельная ячейка-результат 53 3" xfId="11218"/>
    <cellStyle name="Отдельная ячейка-результат 53 4" xfId="11219"/>
    <cellStyle name="Отдельная ячейка-результат 54" xfId="11220"/>
    <cellStyle name="Отдельная ячейка-результат 54 2" xfId="11221"/>
    <cellStyle name="Отдельная ячейка-результат 54 2 2" xfId="11222"/>
    <cellStyle name="Отдельная ячейка-результат 54 3" xfId="11223"/>
    <cellStyle name="Отдельная ячейка-результат 54 4" xfId="11224"/>
    <cellStyle name="Отдельная ячейка-результат 55" xfId="11225"/>
    <cellStyle name="Отдельная ячейка-результат 55 2" xfId="11226"/>
    <cellStyle name="Отдельная ячейка-результат 55 2 2" xfId="11227"/>
    <cellStyle name="Отдельная ячейка-результат 55 3" xfId="11228"/>
    <cellStyle name="Отдельная ячейка-результат 55 4" xfId="11229"/>
    <cellStyle name="Отдельная ячейка-результат 56" xfId="11230"/>
    <cellStyle name="Отдельная ячейка-результат 56 2" xfId="11231"/>
    <cellStyle name="Отдельная ячейка-результат 56 2 2" xfId="11232"/>
    <cellStyle name="Отдельная ячейка-результат 56 3" xfId="11233"/>
    <cellStyle name="Отдельная ячейка-результат 56 4" xfId="11234"/>
    <cellStyle name="Отдельная ячейка-результат 57" xfId="11235"/>
    <cellStyle name="Отдельная ячейка-результат 57 2" xfId="11236"/>
    <cellStyle name="Отдельная ячейка-результат 57 2 2" xfId="11237"/>
    <cellStyle name="Отдельная ячейка-результат 57 3" xfId="11238"/>
    <cellStyle name="Отдельная ячейка-результат 57 4" xfId="11239"/>
    <cellStyle name="Отдельная ячейка-результат 58" xfId="11240"/>
    <cellStyle name="Отдельная ячейка-результат 58 2" xfId="11241"/>
    <cellStyle name="Отдельная ячейка-результат 58 2 2" xfId="11242"/>
    <cellStyle name="Отдельная ячейка-результат 58 3" xfId="11243"/>
    <cellStyle name="Отдельная ячейка-результат 58 4" xfId="11244"/>
    <cellStyle name="Отдельная ячейка-результат 59" xfId="11245"/>
    <cellStyle name="Отдельная ячейка-результат 59 2" xfId="11246"/>
    <cellStyle name="Отдельная ячейка-результат 59 2 2" xfId="11247"/>
    <cellStyle name="Отдельная ячейка-результат 59 3" xfId="11248"/>
    <cellStyle name="Отдельная ячейка-результат 59 4" xfId="11249"/>
    <cellStyle name="Отдельная ячейка-результат 6" xfId="11250"/>
    <cellStyle name="Отдельная ячейка-результат 6 2" xfId="11251"/>
    <cellStyle name="Отдельная ячейка-результат 6 2 2" xfId="11252"/>
    <cellStyle name="Отдельная ячейка-результат 6 2 2 2" xfId="11253"/>
    <cellStyle name="Отдельная ячейка-результат 6 2 2 3" xfId="11254"/>
    <cellStyle name="Отдельная ячейка-результат 6 2 3" xfId="11255"/>
    <cellStyle name="Отдельная ячейка-результат 6 2 3 2" xfId="11256"/>
    <cellStyle name="Отдельная ячейка-результат 6 2 3 2 2" xfId="11257"/>
    <cellStyle name="Отдельная ячейка-результат 6 2 3 3" xfId="11258"/>
    <cellStyle name="Отдельная ячейка-результат 6 2 3 4" xfId="11259"/>
    <cellStyle name="Отдельная ячейка-результат 6 2 3 5" xfId="11260"/>
    <cellStyle name="Отдельная ячейка-результат 6 2 4" xfId="11261"/>
    <cellStyle name="Отдельная ячейка-результат 6 2 4 2" xfId="11262"/>
    <cellStyle name="Отдельная ячейка-результат 6 2 5" xfId="11263"/>
    <cellStyle name="Отдельная ячейка-результат 6 2 6" xfId="11264"/>
    <cellStyle name="Отдельная ячейка-результат 6 2 7" xfId="11265"/>
    <cellStyle name="Отдельная ячейка-результат 6 3" xfId="11266"/>
    <cellStyle name="Отдельная ячейка-результат 6 3 2" xfId="11267"/>
    <cellStyle name="Отдельная ячейка-результат 6 3 2 2" xfId="11268"/>
    <cellStyle name="Отдельная ячейка-результат 6 3 3" xfId="11269"/>
    <cellStyle name="Отдельная ячейка-результат 6 3 3 2" xfId="11270"/>
    <cellStyle name="Отдельная ячейка-результат 6 3 4" xfId="11271"/>
    <cellStyle name="Отдельная ячейка-результат 6 3 5" xfId="11272"/>
    <cellStyle name="Отдельная ячейка-результат 6 4" xfId="11273"/>
    <cellStyle name="Отдельная ячейка-результат 6 4 2" xfId="11274"/>
    <cellStyle name="Отдельная ячейка-результат 6 4 3" xfId="11275"/>
    <cellStyle name="Отдельная ячейка-результат 6 4 4" xfId="11276"/>
    <cellStyle name="Отдельная ячейка-результат 6 4 5" xfId="11277"/>
    <cellStyle name="Отдельная ячейка-результат 6 5" xfId="11278"/>
    <cellStyle name="Отдельная ячейка-результат 6 5 2" xfId="11279"/>
    <cellStyle name="Отдельная ячейка-результат 6 6" xfId="11280"/>
    <cellStyle name="Отдельная ячейка-результат 6 7" xfId="11281"/>
    <cellStyle name="Отдельная ячейка-результат 6 8" xfId="11282"/>
    <cellStyle name="Отдельная ячейка-результат 60" xfId="11283"/>
    <cellStyle name="Отдельная ячейка-результат 60 2" xfId="11284"/>
    <cellStyle name="Отдельная ячейка-результат 60 2 2" xfId="11285"/>
    <cellStyle name="Отдельная ячейка-результат 60 3" xfId="11286"/>
    <cellStyle name="Отдельная ячейка-результат 61" xfId="11287"/>
    <cellStyle name="Отдельная ячейка-результат 61 2" xfId="11288"/>
    <cellStyle name="Отдельная ячейка-результат 61 2 2" xfId="11289"/>
    <cellStyle name="Отдельная ячейка-результат 61 3" xfId="11290"/>
    <cellStyle name="Отдельная ячейка-результат 62" xfId="11291"/>
    <cellStyle name="Отдельная ячейка-результат 62 2" xfId="11292"/>
    <cellStyle name="Отдельная ячейка-результат 62 2 2" xfId="11293"/>
    <cellStyle name="Отдельная ячейка-результат 62 3" xfId="11294"/>
    <cellStyle name="Отдельная ячейка-результат 63" xfId="11295"/>
    <cellStyle name="Отдельная ячейка-результат 63 2" xfId="11296"/>
    <cellStyle name="Отдельная ячейка-результат 63 2 2" xfId="11297"/>
    <cellStyle name="Отдельная ячейка-результат 63 3" xfId="11298"/>
    <cellStyle name="Отдельная ячейка-результат 64" xfId="11299"/>
    <cellStyle name="Отдельная ячейка-результат 64 2" xfId="11300"/>
    <cellStyle name="Отдельная ячейка-результат 64 2 2" xfId="11301"/>
    <cellStyle name="Отдельная ячейка-результат 64 3" xfId="11302"/>
    <cellStyle name="Отдельная ячейка-результат 65" xfId="11303"/>
    <cellStyle name="Отдельная ячейка-результат 65 2" xfId="11304"/>
    <cellStyle name="Отдельная ячейка-результат 65 2 2" xfId="11305"/>
    <cellStyle name="Отдельная ячейка-результат 65 3" xfId="11306"/>
    <cellStyle name="Отдельная ячейка-результат 66" xfId="11307"/>
    <cellStyle name="Отдельная ячейка-результат 66 2" xfId="11308"/>
    <cellStyle name="Отдельная ячейка-результат 66 2 2" xfId="11309"/>
    <cellStyle name="Отдельная ячейка-результат 66 3" xfId="11310"/>
    <cellStyle name="Отдельная ячейка-результат 67" xfId="11311"/>
    <cellStyle name="Отдельная ячейка-результат 67 2" xfId="11312"/>
    <cellStyle name="Отдельная ячейка-результат 67 2 2" xfId="11313"/>
    <cellStyle name="Отдельная ячейка-результат 67 3" xfId="11314"/>
    <cellStyle name="Отдельная ячейка-результат 68" xfId="11315"/>
    <cellStyle name="Отдельная ячейка-результат 68 2" xfId="11316"/>
    <cellStyle name="Отдельная ячейка-результат 68 2 2" xfId="11317"/>
    <cellStyle name="Отдельная ячейка-результат 68 3" xfId="11318"/>
    <cellStyle name="Отдельная ячейка-результат 69" xfId="11319"/>
    <cellStyle name="Отдельная ячейка-результат 69 2" xfId="11320"/>
    <cellStyle name="Отдельная ячейка-результат 69 2 2" xfId="11321"/>
    <cellStyle name="Отдельная ячейка-результат 69 3" xfId="11322"/>
    <cellStyle name="Отдельная ячейка-результат 7" xfId="11323"/>
    <cellStyle name="Отдельная ячейка-результат 7 2" xfId="11324"/>
    <cellStyle name="Отдельная ячейка-результат 7 2 2" xfId="11325"/>
    <cellStyle name="Отдельная ячейка-результат 7 2 2 2" xfId="11326"/>
    <cellStyle name="Отдельная ячейка-результат 7 2 2 3" xfId="11327"/>
    <cellStyle name="Отдельная ячейка-результат 7 2 3" xfId="11328"/>
    <cellStyle name="Отдельная ячейка-результат 7 2 3 2" xfId="11329"/>
    <cellStyle name="Отдельная ячейка-результат 7 2 3 2 2" xfId="11330"/>
    <cellStyle name="Отдельная ячейка-результат 7 2 3 3" xfId="11331"/>
    <cellStyle name="Отдельная ячейка-результат 7 2 3 4" xfId="11332"/>
    <cellStyle name="Отдельная ячейка-результат 7 2 3 5" xfId="11333"/>
    <cellStyle name="Отдельная ячейка-результат 7 2 4" xfId="11334"/>
    <cellStyle name="Отдельная ячейка-результат 7 2 4 2" xfId="11335"/>
    <cellStyle name="Отдельная ячейка-результат 7 2 5" xfId="11336"/>
    <cellStyle name="Отдельная ячейка-результат 7 2 6" xfId="11337"/>
    <cellStyle name="Отдельная ячейка-результат 7 2 7" xfId="11338"/>
    <cellStyle name="Отдельная ячейка-результат 7 3" xfId="11339"/>
    <cellStyle name="Отдельная ячейка-результат 7 3 2" xfId="11340"/>
    <cellStyle name="Отдельная ячейка-результат 7 3 2 2" xfId="11341"/>
    <cellStyle name="Отдельная ячейка-результат 7 3 3" xfId="11342"/>
    <cellStyle name="Отдельная ячейка-результат 7 3 3 2" xfId="11343"/>
    <cellStyle name="Отдельная ячейка-результат 7 3 4" xfId="11344"/>
    <cellStyle name="Отдельная ячейка-результат 7 3 5" xfId="11345"/>
    <cellStyle name="Отдельная ячейка-результат 7 4" xfId="11346"/>
    <cellStyle name="Отдельная ячейка-результат 7 4 2" xfId="11347"/>
    <cellStyle name="Отдельная ячейка-результат 7 4 3" xfId="11348"/>
    <cellStyle name="Отдельная ячейка-результат 7 4 4" xfId="11349"/>
    <cellStyle name="Отдельная ячейка-результат 7 4 5" xfId="11350"/>
    <cellStyle name="Отдельная ячейка-результат 7 5" xfId="11351"/>
    <cellStyle name="Отдельная ячейка-результат 7 5 2" xfId="11352"/>
    <cellStyle name="Отдельная ячейка-результат 7 6" xfId="11353"/>
    <cellStyle name="Отдельная ячейка-результат 7 7" xfId="11354"/>
    <cellStyle name="Отдельная ячейка-результат 7 8" xfId="11355"/>
    <cellStyle name="Отдельная ячейка-результат 70" xfId="11356"/>
    <cellStyle name="Отдельная ячейка-результат 70 2" xfId="11357"/>
    <cellStyle name="Отдельная ячейка-результат 70 2 2" xfId="11358"/>
    <cellStyle name="Отдельная ячейка-результат 70 3" xfId="11359"/>
    <cellStyle name="Отдельная ячейка-результат 71" xfId="11360"/>
    <cellStyle name="Отдельная ячейка-результат 71 2" xfId="11361"/>
    <cellStyle name="Отдельная ячейка-результат 71 2 2" xfId="11362"/>
    <cellStyle name="Отдельная ячейка-результат 71 3" xfId="11363"/>
    <cellStyle name="Отдельная ячейка-результат 72" xfId="11364"/>
    <cellStyle name="Отдельная ячейка-результат 72 2" xfId="11365"/>
    <cellStyle name="Отдельная ячейка-результат 72 2 2" xfId="11366"/>
    <cellStyle name="Отдельная ячейка-результат 72 3" xfId="11367"/>
    <cellStyle name="Отдельная ячейка-результат 73" xfId="11368"/>
    <cellStyle name="Отдельная ячейка-результат 73 2" xfId="11369"/>
    <cellStyle name="Отдельная ячейка-результат 73 2 2" xfId="11370"/>
    <cellStyle name="Отдельная ячейка-результат 73 3" xfId="11371"/>
    <cellStyle name="Отдельная ячейка-результат 74" xfId="11372"/>
    <cellStyle name="Отдельная ячейка-результат 74 2" xfId="11373"/>
    <cellStyle name="Отдельная ячейка-результат 74 2 2" xfId="11374"/>
    <cellStyle name="Отдельная ячейка-результат 74 3" xfId="11375"/>
    <cellStyle name="Отдельная ячейка-результат 75" xfId="11376"/>
    <cellStyle name="Отдельная ячейка-результат 75 2" xfId="11377"/>
    <cellStyle name="Отдельная ячейка-результат 75 2 2" xfId="11378"/>
    <cellStyle name="Отдельная ячейка-результат 75 3" xfId="11379"/>
    <cellStyle name="Отдельная ячейка-результат 76" xfId="11380"/>
    <cellStyle name="Отдельная ячейка-результат 76 2" xfId="11381"/>
    <cellStyle name="Отдельная ячейка-результат 76 2 2" xfId="11382"/>
    <cellStyle name="Отдельная ячейка-результат 76 3" xfId="11383"/>
    <cellStyle name="Отдельная ячейка-результат 77" xfId="11384"/>
    <cellStyle name="Отдельная ячейка-результат 77 2" xfId="11385"/>
    <cellStyle name="Отдельная ячейка-результат 77 2 2" xfId="11386"/>
    <cellStyle name="Отдельная ячейка-результат 77 3" xfId="11387"/>
    <cellStyle name="Отдельная ячейка-результат 78" xfId="11388"/>
    <cellStyle name="Отдельная ячейка-результат 78 2" xfId="11389"/>
    <cellStyle name="Отдельная ячейка-результат 79" xfId="11390"/>
    <cellStyle name="Отдельная ячейка-результат 79 2" xfId="11391"/>
    <cellStyle name="Отдельная ячейка-результат 8" xfId="11392"/>
    <cellStyle name="Отдельная ячейка-результат 8 2" xfId="11393"/>
    <cellStyle name="Отдельная ячейка-результат 8 2 2" xfId="11394"/>
    <cellStyle name="Отдельная ячейка-результат 8 2 2 2" xfId="11395"/>
    <cellStyle name="Отдельная ячейка-результат 8 2 2 3" xfId="11396"/>
    <cellStyle name="Отдельная ячейка-результат 8 2 3" xfId="11397"/>
    <cellStyle name="Отдельная ячейка-результат 8 2 3 2" xfId="11398"/>
    <cellStyle name="Отдельная ячейка-результат 8 2 3 2 2" xfId="11399"/>
    <cellStyle name="Отдельная ячейка-результат 8 2 3 3" xfId="11400"/>
    <cellStyle name="Отдельная ячейка-результат 8 2 3 4" xfId="11401"/>
    <cellStyle name="Отдельная ячейка-результат 8 2 3 5" xfId="11402"/>
    <cellStyle name="Отдельная ячейка-результат 8 2 4" xfId="11403"/>
    <cellStyle name="Отдельная ячейка-результат 8 2 4 2" xfId="11404"/>
    <cellStyle name="Отдельная ячейка-результат 8 2 5" xfId="11405"/>
    <cellStyle name="Отдельная ячейка-результат 8 2 6" xfId="11406"/>
    <cellStyle name="Отдельная ячейка-результат 8 2 7" xfId="11407"/>
    <cellStyle name="Отдельная ячейка-результат 8 3" xfId="11408"/>
    <cellStyle name="Отдельная ячейка-результат 8 3 2" xfId="11409"/>
    <cellStyle name="Отдельная ячейка-результат 8 3 2 2" xfId="11410"/>
    <cellStyle name="Отдельная ячейка-результат 8 3 3" xfId="11411"/>
    <cellStyle name="Отдельная ячейка-результат 8 3 3 2" xfId="11412"/>
    <cellStyle name="Отдельная ячейка-результат 8 3 4" xfId="11413"/>
    <cellStyle name="Отдельная ячейка-результат 8 3 5" xfId="11414"/>
    <cellStyle name="Отдельная ячейка-результат 8 4" xfId="11415"/>
    <cellStyle name="Отдельная ячейка-результат 8 4 2" xfId="11416"/>
    <cellStyle name="Отдельная ячейка-результат 8 4 3" xfId="11417"/>
    <cellStyle name="Отдельная ячейка-результат 8 4 4" xfId="11418"/>
    <cellStyle name="Отдельная ячейка-результат 8 4 5" xfId="11419"/>
    <cellStyle name="Отдельная ячейка-результат 8 5" xfId="11420"/>
    <cellStyle name="Отдельная ячейка-результат 8 5 2" xfId="11421"/>
    <cellStyle name="Отдельная ячейка-результат 8 6" xfId="11422"/>
    <cellStyle name="Отдельная ячейка-результат 8 7" xfId="11423"/>
    <cellStyle name="Отдельная ячейка-результат 8 8" xfId="11424"/>
    <cellStyle name="Отдельная ячейка-результат 80" xfId="11425"/>
    <cellStyle name="Отдельная ячейка-результат 80 2" xfId="11426"/>
    <cellStyle name="Отдельная ячейка-результат 81" xfId="11427"/>
    <cellStyle name="Отдельная ячейка-результат 82" xfId="11428"/>
    <cellStyle name="Отдельная ячейка-результат 83" xfId="11429"/>
    <cellStyle name="Отдельная ячейка-результат 84" xfId="11430"/>
    <cellStyle name="Отдельная ячейка-результат 85" xfId="11431"/>
    <cellStyle name="Отдельная ячейка-результат 86" xfId="11432"/>
    <cellStyle name="Отдельная ячейка-результат 87" xfId="11433"/>
    <cellStyle name="Отдельная ячейка-результат 88" xfId="11434"/>
    <cellStyle name="Отдельная ячейка-результат 89" xfId="11435"/>
    <cellStyle name="Отдельная ячейка-результат 9" xfId="11436"/>
    <cellStyle name="Отдельная ячейка-результат 9 2" xfId="11437"/>
    <cellStyle name="Отдельная ячейка-результат 9 2 2" xfId="11438"/>
    <cellStyle name="Отдельная ячейка-результат 9 2 2 2" xfId="11439"/>
    <cellStyle name="Отдельная ячейка-результат 9 2 2 3" xfId="11440"/>
    <cellStyle name="Отдельная ячейка-результат 9 2 3" xfId="11441"/>
    <cellStyle name="Отдельная ячейка-результат 9 2 3 2" xfId="11442"/>
    <cellStyle name="Отдельная ячейка-результат 9 2 3 3" xfId="11443"/>
    <cellStyle name="Отдельная ячейка-результат 9 2 3 4" xfId="11444"/>
    <cellStyle name="Отдельная ячейка-результат 9 2 4" xfId="11445"/>
    <cellStyle name="Отдельная ячейка-результат 9 2 4 2" xfId="11446"/>
    <cellStyle name="Отдельная ячейка-результат 9 2 5" xfId="11447"/>
    <cellStyle name="Отдельная ячейка-результат 9 3" xfId="11448"/>
    <cellStyle name="Отдельная ячейка-результат 9 3 2" xfId="11449"/>
    <cellStyle name="Отдельная ячейка-результат 9 3 2 2" xfId="11450"/>
    <cellStyle name="Отдельная ячейка-результат 9 3 3" xfId="11451"/>
    <cellStyle name="Отдельная ячейка-результат 9 3 3 2" xfId="11452"/>
    <cellStyle name="Отдельная ячейка-результат 9 3 4" xfId="11453"/>
    <cellStyle name="Отдельная ячейка-результат 9 3 5" xfId="11454"/>
    <cellStyle name="Отдельная ячейка-результат 9 4" xfId="11455"/>
    <cellStyle name="Отдельная ячейка-результат 9 4 2" xfId="11456"/>
    <cellStyle name="Отдельная ячейка-результат 9 5" xfId="11457"/>
    <cellStyle name="Отдельная ячейка-результат 9 5 2" xfId="11458"/>
    <cellStyle name="Отдельная ячейка-результат 9 6" xfId="11459"/>
    <cellStyle name="Отдельная ячейка-результат 9 7" xfId="11460"/>
    <cellStyle name="Отдельная ячейка-результат 90" xfId="11461"/>
    <cellStyle name="Отдельная ячейка-результат 91" xfId="11462"/>
    <cellStyle name="Отдельная ячейка-результат 92" xfId="11463"/>
    <cellStyle name="Отдельная ячейка-результат 93" xfId="11464"/>
    <cellStyle name="Отдельная ячейка-результат 94" xfId="11465"/>
    <cellStyle name="Отдельная ячейка-результат 95" xfId="11466"/>
    <cellStyle name="Отдельная ячейка-результат 96" xfId="11467"/>
    <cellStyle name="Отдельная ячейка-результат 97" xfId="11468"/>
    <cellStyle name="Отдельная ячейка-результат 98" xfId="11469"/>
    <cellStyle name="Отдельная ячейка-результат 99" xfId="11470"/>
    <cellStyle name="Плохой 2" xfId="11471"/>
    <cellStyle name="Плохой 2 2" xfId="11472"/>
    <cellStyle name="Плохой 2 2 2" xfId="11473"/>
    <cellStyle name="Плохой 2 2 3" xfId="11474"/>
    <cellStyle name="Плохой 2 3" xfId="11475"/>
    <cellStyle name="Плохой 2 3 2" xfId="11476"/>
    <cellStyle name="Плохой 2 3 3" xfId="11477"/>
    <cellStyle name="Плохой 2 4" xfId="11478"/>
    <cellStyle name="Плохой 2 5" xfId="11479"/>
    <cellStyle name="Плохой 3" xfId="11480"/>
    <cellStyle name="Плохой 3 2" xfId="11481"/>
    <cellStyle name="Плохой 3 2 2" xfId="11482"/>
    <cellStyle name="Плохой 3 2 3" xfId="11483"/>
    <cellStyle name="Плохой 3 3" xfId="11484"/>
    <cellStyle name="Плохой 3 3 2" xfId="11485"/>
    <cellStyle name="Плохой 3 3 3" xfId="11486"/>
    <cellStyle name="Плохой 3 4" xfId="11487"/>
    <cellStyle name="Плохой 3 5" xfId="11488"/>
    <cellStyle name="Плохой 4" xfId="11489"/>
    <cellStyle name="Плохой 4 2" xfId="11490"/>
    <cellStyle name="Плохой 4 2 2" xfId="11491"/>
    <cellStyle name="Плохой 4 2 3" xfId="11492"/>
    <cellStyle name="Плохой 4 3" xfId="11493"/>
    <cellStyle name="Плохой 4 3 2" xfId="11494"/>
    <cellStyle name="Плохой 4 3 3" xfId="11495"/>
    <cellStyle name="Плохой 4 4" xfId="11496"/>
    <cellStyle name="Плохой 4 5" xfId="11497"/>
    <cellStyle name="Плохой 5" xfId="11498"/>
    <cellStyle name="Плохой 5 2" xfId="11499"/>
    <cellStyle name="Плохой 5 3" xfId="11500"/>
    <cellStyle name="Плохой 6" xfId="11501"/>
    <cellStyle name="Плохой 6 2" xfId="11502"/>
    <cellStyle name="Плохой 6 3" xfId="11503"/>
    <cellStyle name="Плохой 7" xfId="11504"/>
    <cellStyle name="Пояснение 2" xfId="11505"/>
    <cellStyle name="Пояснение 2 2" xfId="11506"/>
    <cellStyle name="Пояснение 2 2 2" xfId="11507"/>
    <cellStyle name="Пояснение 2 2 3" xfId="11508"/>
    <cellStyle name="Пояснение 2 3" xfId="11509"/>
    <cellStyle name="Пояснение 2 3 2" xfId="11510"/>
    <cellStyle name="Пояснение 2 3 3" xfId="11511"/>
    <cellStyle name="Пояснение 2 4" xfId="11512"/>
    <cellStyle name="Пояснение 2 5" xfId="11513"/>
    <cellStyle name="Пояснение 3" xfId="11514"/>
    <cellStyle name="Пояснение 3 2" xfId="11515"/>
    <cellStyle name="Пояснение 3 2 2" xfId="11516"/>
    <cellStyle name="Пояснение 3 2 3" xfId="11517"/>
    <cellStyle name="Пояснение 3 3" xfId="11518"/>
    <cellStyle name="Пояснение 3 3 2" xfId="11519"/>
    <cellStyle name="Пояснение 3 3 3" xfId="11520"/>
    <cellStyle name="Пояснение 3 4" xfId="11521"/>
    <cellStyle name="Пояснение 3 5" xfId="11522"/>
    <cellStyle name="Пояснение 4" xfId="11523"/>
    <cellStyle name="Пояснение 4 2" xfId="11524"/>
    <cellStyle name="Пояснение 4 2 2" xfId="11525"/>
    <cellStyle name="Пояснение 4 2 3" xfId="11526"/>
    <cellStyle name="Пояснение 4 3" xfId="11527"/>
    <cellStyle name="Пояснение 4 3 2" xfId="11528"/>
    <cellStyle name="Пояснение 4 3 3" xfId="11529"/>
    <cellStyle name="Пояснение 4 4" xfId="11530"/>
    <cellStyle name="Пояснение 4 5" xfId="11531"/>
    <cellStyle name="Пояснение 5" xfId="11532"/>
    <cellStyle name="Пояснение 5 2" xfId="11533"/>
    <cellStyle name="Пояснение 5 3" xfId="11534"/>
    <cellStyle name="Пояснение 6" xfId="11535"/>
    <cellStyle name="Пояснение 6 2" xfId="11536"/>
    <cellStyle name="Пояснение 6 3" xfId="11537"/>
    <cellStyle name="Пояснение 7" xfId="11538"/>
    <cellStyle name="Примечание 2" xfId="11539"/>
    <cellStyle name="Примечание 2 2" xfId="11540"/>
    <cellStyle name="Примечание 2 2 2" xfId="11541"/>
    <cellStyle name="Примечание 2 2 3" xfId="11542"/>
    <cellStyle name="Примечание 2 3" xfId="11543"/>
    <cellStyle name="Примечание 2 3 2" xfId="11544"/>
    <cellStyle name="Примечание 2 3 3" xfId="11545"/>
    <cellStyle name="Примечание 2 4" xfId="11546"/>
    <cellStyle name="Примечание 2 5" xfId="11547"/>
    <cellStyle name="Примечание 3" xfId="11548"/>
    <cellStyle name="Примечание 3 2" xfId="11549"/>
    <cellStyle name="Примечание 3 2 2" xfId="11550"/>
    <cellStyle name="Примечание 3 2 3" xfId="11551"/>
    <cellStyle name="Примечание 3 3" xfId="11552"/>
    <cellStyle name="Примечание 3 3 2" xfId="11553"/>
    <cellStyle name="Примечание 3 3 3" xfId="11554"/>
    <cellStyle name="Примечание 3 4" xfId="11555"/>
    <cellStyle name="Примечание 3 5" xfId="11556"/>
    <cellStyle name="Примечание 4" xfId="11557"/>
    <cellStyle name="Примечание 4 2" xfId="11558"/>
    <cellStyle name="Примечание 4 2 2" xfId="11559"/>
    <cellStyle name="Примечание 4 2 3" xfId="11560"/>
    <cellStyle name="Примечание 4 3" xfId="11561"/>
    <cellStyle name="Примечание 4 3 2" xfId="11562"/>
    <cellStyle name="Примечание 4 3 3" xfId="11563"/>
    <cellStyle name="Примечание 4 4" xfId="11564"/>
    <cellStyle name="Примечание 4 5" xfId="11565"/>
    <cellStyle name="Примечание 5" xfId="11566"/>
    <cellStyle name="Примечание 5 2" xfId="11567"/>
    <cellStyle name="Примечание 5 2 2" xfId="11568"/>
    <cellStyle name="Примечание 5 2 2 2" xfId="11569"/>
    <cellStyle name="Примечание 5 2 3" xfId="11570"/>
    <cellStyle name="Примечание 5 2 4" xfId="11571"/>
    <cellStyle name="Примечание 5 3" xfId="11572"/>
    <cellStyle name="Примечание 5 3 2" xfId="11573"/>
    <cellStyle name="Примечание 5 3 2 2" xfId="11574"/>
    <cellStyle name="Примечание 5 3 3" xfId="11575"/>
    <cellStyle name="Примечание 5 3 4" xfId="11576"/>
    <cellStyle name="Примечание 5 4" xfId="11577"/>
    <cellStyle name="Примечание 5 4 2" xfId="11578"/>
    <cellStyle name="Примечание 5 5" xfId="11579"/>
    <cellStyle name="Примечание 6" xfId="11580"/>
    <cellStyle name="Примечание 6 2" xfId="11581"/>
    <cellStyle name="Примечание 6 2 2" xfId="11582"/>
    <cellStyle name="Примечание 6 2 2 2" xfId="11583"/>
    <cellStyle name="Примечание 6 2 3" xfId="11584"/>
    <cellStyle name="Примечание 6 2 4" xfId="11585"/>
    <cellStyle name="Примечание 6 3" xfId="11586"/>
    <cellStyle name="Примечание 6 3 2" xfId="11587"/>
    <cellStyle name="Примечание 6 3 2 2" xfId="11588"/>
    <cellStyle name="Примечание 6 3 3" xfId="11589"/>
    <cellStyle name="Примечание 6 3 4" xfId="11590"/>
    <cellStyle name="Примечание 6 4" xfId="11591"/>
    <cellStyle name="Примечание 6 4 2" xfId="11592"/>
    <cellStyle name="Примечание 6 5" xfId="11593"/>
    <cellStyle name="Примечание 7" xfId="11594"/>
    <cellStyle name="Примечание 7 2" xfId="11595"/>
    <cellStyle name="Примечание 7 2 2" xfId="11596"/>
    <cellStyle name="Примечание 7 3" xfId="11597"/>
    <cellStyle name="Примечание 7 4" xfId="11598"/>
    <cellStyle name="Примечание 8" xfId="11599"/>
    <cellStyle name="Примечание 8 2" xfId="11600"/>
    <cellStyle name="Примечание 8 2 2" xfId="11601"/>
    <cellStyle name="Примечание 8 3" xfId="11602"/>
    <cellStyle name="Примечание 8 4" xfId="11603"/>
    <cellStyle name="Примечание 9" xfId="11604"/>
    <cellStyle name="Процентный 2" xfId="11605"/>
    <cellStyle name="Процентный 2 2" xfId="11606"/>
    <cellStyle name="Процентный 2 3" xfId="11607"/>
    <cellStyle name="Процентный 3" xfId="11608"/>
    <cellStyle name="Процентный 3 2" xfId="11609"/>
    <cellStyle name="Процентный 3 3" xfId="11610"/>
    <cellStyle name="Процентный 4" xfId="11611"/>
    <cellStyle name="Процентный 4 2" xfId="11612"/>
    <cellStyle name="Процентный 4 3" xfId="11613"/>
    <cellStyle name="Процентный 5" xfId="11614"/>
    <cellStyle name="Процентный 5 2" xfId="11615"/>
    <cellStyle name="Процентный 5 3" xfId="11616"/>
    <cellStyle name="Процентный 6" xfId="11617"/>
    <cellStyle name="Процентный 6 2" xfId="11618"/>
    <cellStyle name="Процентный 6 3" xfId="11619"/>
    <cellStyle name="Процентный 7" xfId="11620"/>
    <cellStyle name="Процентный 7 2" xfId="11621"/>
    <cellStyle name="Процентный 7 3" xfId="11622"/>
    <cellStyle name="Процентный 8" xfId="11623"/>
    <cellStyle name="Процентный 8 2" xfId="11624"/>
    <cellStyle name="Процентный 8 3" xfId="11625"/>
    <cellStyle name="Свойства элементов измерения" xfId="16"/>
    <cellStyle name="Свойства элементов измерения [печать]" xfId="17"/>
    <cellStyle name="Свойства элементов измерения [печать] 10" xfId="11626"/>
    <cellStyle name="Свойства элементов измерения [печать] 10 2" xfId="11627"/>
    <cellStyle name="Свойства элементов измерения [печать] 10 2 2" xfId="11628"/>
    <cellStyle name="Свойства элементов измерения [печать] 10 2 2 2" xfId="11629"/>
    <cellStyle name="Свойства элементов измерения [печать] 10 2 2 2 2" xfId="11630"/>
    <cellStyle name="Свойства элементов измерения [печать] 10 2 2 3" xfId="11631"/>
    <cellStyle name="Свойства элементов измерения [печать] 10 2 2 4" xfId="11632"/>
    <cellStyle name="Свойства элементов измерения [печать] 10 2 3" xfId="11633"/>
    <cellStyle name="Свойства элементов измерения [печать] 10 2 4" xfId="11634"/>
    <cellStyle name="Свойства элементов измерения [печать] 10 3" xfId="11635"/>
    <cellStyle name="Свойства элементов измерения [печать] 10 3 2" xfId="11636"/>
    <cellStyle name="Свойства элементов измерения [печать] 10 3 2 2" xfId="11637"/>
    <cellStyle name="Свойства элементов измерения [печать] 10 3 3" xfId="11638"/>
    <cellStyle name="Свойства элементов измерения [печать] 10 3 4" xfId="11639"/>
    <cellStyle name="Свойства элементов измерения [печать] 10 4" xfId="11640"/>
    <cellStyle name="Свойства элементов измерения [печать] 10 5" xfId="11641"/>
    <cellStyle name="Свойства элементов измерения [печать] 11" xfId="11642"/>
    <cellStyle name="Свойства элементов измерения [печать] 11 2" xfId="11643"/>
    <cellStyle name="Свойства элементов измерения [печать] 11 2 2" xfId="11644"/>
    <cellStyle name="Свойства элементов измерения [печать] 11 2 3" xfId="11645"/>
    <cellStyle name="Свойства элементов измерения [печать] 11 3" xfId="11646"/>
    <cellStyle name="Свойства элементов измерения [печать] 11 3 2" xfId="11647"/>
    <cellStyle name="Свойства элементов измерения [печать] 11 3 2 2" xfId="11648"/>
    <cellStyle name="Свойства элементов измерения [печать] 11 3 3" xfId="11649"/>
    <cellStyle name="Свойства элементов измерения [печать] 11 3 4" xfId="11650"/>
    <cellStyle name="Свойства элементов измерения [печать] 11 4" xfId="11651"/>
    <cellStyle name="Свойства элементов измерения [печать] 11 5" xfId="11652"/>
    <cellStyle name="Свойства элементов измерения [печать] 12" xfId="11653"/>
    <cellStyle name="Свойства элементов измерения [печать] 12 2" xfId="11654"/>
    <cellStyle name="Свойства элементов измерения [печать] 12 2 2" xfId="11655"/>
    <cellStyle name="Свойства элементов измерения [печать] 12 2 3" xfId="11656"/>
    <cellStyle name="Свойства элементов измерения [печать] 12 3" xfId="11657"/>
    <cellStyle name="Свойства элементов измерения [печать] 12 3 2" xfId="11658"/>
    <cellStyle name="Свойства элементов измерения [печать] 12 3 2 2" xfId="11659"/>
    <cellStyle name="Свойства элементов измерения [печать] 12 3 3" xfId="11660"/>
    <cellStyle name="Свойства элементов измерения [печать] 12 3 4" xfId="11661"/>
    <cellStyle name="Свойства элементов измерения [печать] 12 4" xfId="11662"/>
    <cellStyle name="Свойства элементов измерения [печать] 12 5" xfId="11663"/>
    <cellStyle name="Свойства элементов измерения [печать] 13" xfId="11664"/>
    <cellStyle name="Свойства элементов измерения [печать] 13 2" xfId="11665"/>
    <cellStyle name="Свойства элементов измерения [печать] 13 2 2" xfId="11666"/>
    <cellStyle name="Свойства элементов измерения [печать] 13 2 3" xfId="11667"/>
    <cellStyle name="Свойства элементов измерения [печать] 13 3" xfId="11668"/>
    <cellStyle name="Свойства элементов измерения [печать] 13 4" xfId="11669"/>
    <cellStyle name="Свойства элементов измерения [печать] 14" xfId="11670"/>
    <cellStyle name="Свойства элементов измерения [печать] 14 2" xfId="11671"/>
    <cellStyle name="Свойства элементов измерения [печать] 14 2 2" xfId="11672"/>
    <cellStyle name="Свойства элементов измерения [печать] 14 2 3" xfId="11673"/>
    <cellStyle name="Свойства элементов измерения [печать] 14 3" xfId="11674"/>
    <cellStyle name="Свойства элементов измерения [печать] 14 4" xfId="11675"/>
    <cellStyle name="Свойства элементов измерения [печать] 15" xfId="11676"/>
    <cellStyle name="Свойства элементов измерения [печать] 15 10" xfId="11677"/>
    <cellStyle name="Свойства элементов измерения [печать] 15 11" xfId="11678"/>
    <cellStyle name="Свойства элементов измерения [печать] 15 2" xfId="11679"/>
    <cellStyle name="Свойства элементов измерения [печать] 15 2 2" xfId="11680"/>
    <cellStyle name="Свойства элементов измерения [печать] 15 2 2 2" xfId="11681"/>
    <cellStyle name="Свойства элементов измерения [печать] 15 2 2 2 2" xfId="11682"/>
    <cellStyle name="Свойства элементов измерения [печать] 15 2 2 3" xfId="11683"/>
    <cellStyle name="Свойства элементов измерения [печать] 15 2 2 4" xfId="11684"/>
    <cellStyle name="Свойства элементов измерения [печать] 15 2 3" xfId="11685"/>
    <cellStyle name="Свойства элементов измерения [печать] 15 2 3 2" xfId="11686"/>
    <cellStyle name="Свойства элементов измерения [печать] 15 2 3 2 2" xfId="11687"/>
    <cellStyle name="Свойства элементов измерения [печать] 15 2 3 3" xfId="11688"/>
    <cellStyle name="Свойства элементов измерения [печать] 15 2 3 4" xfId="11689"/>
    <cellStyle name="Свойства элементов измерения [печать] 15 2 4" xfId="11690"/>
    <cellStyle name="Свойства элементов измерения [печать] 15 2 4 2" xfId="11691"/>
    <cellStyle name="Свойства элементов измерения [печать] 15 2 5" xfId="11692"/>
    <cellStyle name="Свойства элементов измерения [печать] 15 3" xfId="11693"/>
    <cellStyle name="Свойства элементов измерения [печать] 15 3 2" xfId="11694"/>
    <cellStyle name="Свойства элементов измерения [печать] 15 3 2 2" xfId="11695"/>
    <cellStyle name="Свойства элементов измерения [печать] 15 3 2 2 2" xfId="11696"/>
    <cellStyle name="Свойства элементов измерения [печать] 15 3 2 3" xfId="11697"/>
    <cellStyle name="Свойства элементов измерения [печать] 15 3 2 4" xfId="11698"/>
    <cellStyle name="Свойства элементов измерения [печать] 15 3 3" xfId="11699"/>
    <cellStyle name="Свойства элементов измерения [печать] 15 3 3 2" xfId="11700"/>
    <cellStyle name="Свойства элементов измерения [печать] 15 3 3 2 2" xfId="11701"/>
    <cellStyle name="Свойства элементов измерения [печать] 15 3 3 3" xfId="11702"/>
    <cellStyle name="Свойства элементов измерения [печать] 15 3 3 4" xfId="11703"/>
    <cellStyle name="Свойства элементов измерения [печать] 15 3 4" xfId="11704"/>
    <cellStyle name="Свойства элементов измерения [печать] 15 3 4 2" xfId="11705"/>
    <cellStyle name="Свойства элементов измерения [печать] 15 3 5" xfId="11706"/>
    <cellStyle name="Свойства элементов измерения [печать] 15 4" xfId="11707"/>
    <cellStyle name="Свойства элементов измерения [печать] 15 4 2" xfId="11708"/>
    <cellStyle name="Свойства элементов измерения [печать] 15 4 2 2" xfId="11709"/>
    <cellStyle name="Свойства элементов измерения [печать] 15 4 2 2 2" xfId="11710"/>
    <cellStyle name="Свойства элементов измерения [печать] 15 4 2 3" xfId="11711"/>
    <cellStyle name="Свойства элементов измерения [печать] 15 4 2 4" xfId="11712"/>
    <cellStyle name="Свойства элементов измерения [печать] 15 4 3" xfId="11713"/>
    <cellStyle name="Свойства элементов измерения [печать] 15 4 3 2" xfId="11714"/>
    <cellStyle name="Свойства элементов измерения [печать] 15 4 3 2 2" xfId="11715"/>
    <cellStyle name="Свойства элементов измерения [печать] 15 4 3 3" xfId="11716"/>
    <cellStyle name="Свойства элементов измерения [печать] 15 4 3 4" xfId="11717"/>
    <cellStyle name="Свойства элементов измерения [печать] 15 4 4" xfId="11718"/>
    <cellStyle name="Свойства элементов измерения [печать] 15 4 4 2" xfId="11719"/>
    <cellStyle name="Свойства элементов измерения [печать] 15 4 5" xfId="11720"/>
    <cellStyle name="Свойства элементов измерения [печать] 15 5" xfId="11721"/>
    <cellStyle name="Свойства элементов измерения [печать] 15 5 2" xfId="11722"/>
    <cellStyle name="Свойства элементов измерения [печать] 15 5 2 2" xfId="11723"/>
    <cellStyle name="Свойства элементов измерения [печать] 15 5 2 2 2" xfId="11724"/>
    <cellStyle name="Свойства элементов измерения [печать] 15 5 2 3" xfId="11725"/>
    <cellStyle name="Свойства элементов измерения [печать] 15 5 2 4" xfId="11726"/>
    <cellStyle name="Свойства элементов измерения [печать] 15 5 3" xfId="11727"/>
    <cellStyle name="Свойства элементов измерения [печать] 15 5 3 2" xfId="11728"/>
    <cellStyle name="Свойства элементов измерения [печать] 15 5 3 2 2" xfId="11729"/>
    <cellStyle name="Свойства элементов измерения [печать] 15 5 3 3" xfId="11730"/>
    <cellStyle name="Свойства элементов измерения [печать] 15 5 3 4" xfId="11731"/>
    <cellStyle name="Свойства элементов измерения [печать] 15 5 4" xfId="11732"/>
    <cellStyle name="Свойства элементов измерения [печать] 15 5 4 2" xfId="11733"/>
    <cellStyle name="Свойства элементов измерения [печать] 15 5 5" xfId="11734"/>
    <cellStyle name="Свойства элементов измерения [печать] 15 6" xfId="11735"/>
    <cellStyle name="Свойства элементов измерения [печать] 15 6 2" xfId="11736"/>
    <cellStyle name="Свойства элементов измерения [печать] 15 6 2 2" xfId="11737"/>
    <cellStyle name="Свойства элементов измерения [печать] 15 6 2 2 2" xfId="11738"/>
    <cellStyle name="Свойства элементов измерения [печать] 15 6 2 3" xfId="11739"/>
    <cellStyle name="Свойства элементов измерения [печать] 15 6 2 4" xfId="11740"/>
    <cellStyle name="Свойства элементов измерения [печать] 15 6 3" xfId="11741"/>
    <cellStyle name="Свойства элементов измерения [печать] 15 6 3 2" xfId="11742"/>
    <cellStyle name="Свойства элементов измерения [печать] 15 6 3 2 2" xfId="11743"/>
    <cellStyle name="Свойства элементов измерения [печать] 15 6 3 3" xfId="11744"/>
    <cellStyle name="Свойства элементов измерения [печать] 15 6 3 4" xfId="11745"/>
    <cellStyle name="Свойства элементов измерения [печать] 15 6 4" xfId="11746"/>
    <cellStyle name="Свойства элементов измерения [печать] 15 6 4 2" xfId="11747"/>
    <cellStyle name="Свойства элементов измерения [печать] 15 6 5" xfId="11748"/>
    <cellStyle name="Свойства элементов измерения [печать] 15 7" xfId="11749"/>
    <cellStyle name="Свойства элементов измерения [печать] 15 7 2" xfId="11750"/>
    <cellStyle name="Свойства элементов измерения [печать] 15 7 2 2" xfId="11751"/>
    <cellStyle name="Свойства элементов измерения [печать] 15 7 2 2 2" xfId="11752"/>
    <cellStyle name="Свойства элементов измерения [печать] 15 7 2 3" xfId="11753"/>
    <cellStyle name="Свойства элементов измерения [печать] 15 7 2 4" xfId="11754"/>
    <cellStyle name="Свойства элементов измерения [печать] 15 7 3" xfId="11755"/>
    <cellStyle name="Свойства элементов измерения [печать] 15 7 3 2" xfId="11756"/>
    <cellStyle name="Свойства элементов измерения [печать] 15 7 3 2 2" xfId="11757"/>
    <cellStyle name="Свойства элементов измерения [печать] 15 7 3 3" xfId="11758"/>
    <cellStyle name="Свойства элементов измерения [печать] 15 7 3 4" xfId="11759"/>
    <cellStyle name="Свойства элементов измерения [печать] 15 7 4" xfId="11760"/>
    <cellStyle name="Свойства элементов измерения [печать] 15 7 4 2" xfId="11761"/>
    <cellStyle name="Свойства элементов измерения [печать] 15 7 5" xfId="11762"/>
    <cellStyle name="Свойства элементов измерения [печать] 15 8" xfId="11763"/>
    <cellStyle name="Свойства элементов измерения [печать] 15 8 2" xfId="11764"/>
    <cellStyle name="Свойства элементов измерения [печать] 15 8 2 2" xfId="11765"/>
    <cellStyle name="Свойства элементов измерения [печать] 15 8 2 2 2" xfId="11766"/>
    <cellStyle name="Свойства элементов измерения [печать] 15 8 2 3" xfId="11767"/>
    <cellStyle name="Свойства элементов измерения [печать] 15 8 2 4" xfId="11768"/>
    <cellStyle name="Свойства элементов измерения [печать] 15 8 3" xfId="11769"/>
    <cellStyle name="Свойства элементов измерения [печать] 15 8 3 2" xfId="11770"/>
    <cellStyle name="Свойства элементов измерения [печать] 15 8 3 2 2" xfId="11771"/>
    <cellStyle name="Свойства элементов измерения [печать] 15 8 3 3" xfId="11772"/>
    <cellStyle name="Свойства элементов измерения [печать] 15 8 3 4" xfId="11773"/>
    <cellStyle name="Свойства элементов измерения [печать] 15 8 4" xfId="11774"/>
    <cellStyle name="Свойства элементов измерения [печать] 15 8 4 2" xfId="11775"/>
    <cellStyle name="Свойства элементов измерения [печать] 15 8 5" xfId="11776"/>
    <cellStyle name="Свойства элементов измерения [печать] 15 9" xfId="11777"/>
    <cellStyle name="Свойства элементов измерения [печать] 15 9 2" xfId="11778"/>
    <cellStyle name="Свойства элементов измерения [печать] 15 9 3" xfId="11779"/>
    <cellStyle name="Свойства элементов измерения [печать] 15_10470_35589_Расчет показателей КФМ" xfId="11780"/>
    <cellStyle name="Свойства элементов измерения [печать] 16" xfId="11781"/>
    <cellStyle name="Свойства элементов измерения [печать] 16 2" xfId="11782"/>
    <cellStyle name="Свойства элементов измерения [печать] 16 2 2" xfId="11783"/>
    <cellStyle name="Свойства элементов измерения [печать] 16 2 3" xfId="11784"/>
    <cellStyle name="Свойства элементов измерения [печать] 16 3" xfId="11785"/>
    <cellStyle name="Свойства элементов измерения [печать] 16 4" xfId="11786"/>
    <cellStyle name="Свойства элементов измерения [печать] 17" xfId="11787"/>
    <cellStyle name="Свойства элементов измерения [печать] 17 2" xfId="11788"/>
    <cellStyle name="Свойства элементов измерения [печать] 17 2 2" xfId="11789"/>
    <cellStyle name="Свойства элементов измерения [печать] 17 2 3" xfId="11790"/>
    <cellStyle name="Свойства элементов измерения [печать] 17 3" xfId="11791"/>
    <cellStyle name="Свойства элементов измерения [печать] 17 4" xfId="11792"/>
    <cellStyle name="Свойства элементов измерения [печать] 18" xfId="11793"/>
    <cellStyle name="Свойства элементов измерения [печать] 18 2" xfId="11794"/>
    <cellStyle name="Свойства элементов измерения [печать] 18 2 2" xfId="11795"/>
    <cellStyle name="Свойства элементов измерения [печать] 18 2 3" xfId="11796"/>
    <cellStyle name="Свойства элементов измерения [печать] 18 3" xfId="11797"/>
    <cellStyle name="Свойства элементов измерения [печать] 18 4" xfId="11798"/>
    <cellStyle name="Свойства элементов измерения [печать] 19" xfId="11799"/>
    <cellStyle name="Свойства элементов измерения [печать] 19 2" xfId="11800"/>
    <cellStyle name="Свойства элементов измерения [печать] 19 2 2" xfId="11801"/>
    <cellStyle name="Свойства элементов измерения [печать] 19 2 3" xfId="11802"/>
    <cellStyle name="Свойства элементов измерения [печать] 19 3" xfId="11803"/>
    <cellStyle name="Свойства элементов измерения [печать] 19 4" xfId="11804"/>
    <cellStyle name="Свойства элементов измерения [печать] 2" xfId="11805"/>
    <cellStyle name="Свойства элементов измерения [печать] 2 10" xfId="11806"/>
    <cellStyle name="Свойства элементов измерения [печать] 2 11" xfId="11807"/>
    <cellStyle name="Свойства элементов измерения [печать] 2 2" xfId="11808"/>
    <cellStyle name="Свойства элементов измерения [печать] 2 2 10" xfId="11809"/>
    <cellStyle name="Свойства элементов измерения [печать] 2 2 10 2" xfId="11810"/>
    <cellStyle name="Свойства элементов измерения [печать] 2 2 10 2 2" xfId="11811"/>
    <cellStyle name="Свойства элементов измерения [печать] 2 2 10 3" xfId="11812"/>
    <cellStyle name="Свойства элементов измерения [печать] 2 2 10 4" xfId="11813"/>
    <cellStyle name="Свойства элементов измерения [печать] 2 2 11" xfId="11814"/>
    <cellStyle name="Свойства элементов измерения [печать] 2 2 11 2" xfId="11815"/>
    <cellStyle name="Свойства элементов измерения [печать] 2 2 12" xfId="11816"/>
    <cellStyle name="Свойства элементов измерения [печать] 2 2 2" xfId="11817"/>
    <cellStyle name="Свойства элементов измерения [печать] 2 2 2 2" xfId="11818"/>
    <cellStyle name="Свойства элементов измерения [печать] 2 2 2 3" xfId="11819"/>
    <cellStyle name="Свойства элементов измерения [печать] 2 2 3" xfId="11820"/>
    <cellStyle name="Свойства элементов измерения [печать] 2 2 3 2" xfId="11821"/>
    <cellStyle name="Свойства элементов измерения [печать] 2 2 3 3" xfId="11822"/>
    <cellStyle name="Свойства элементов измерения [печать] 2 2 4" xfId="11823"/>
    <cellStyle name="Свойства элементов измерения [печать] 2 2 4 2" xfId="11824"/>
    <cellStyle name="Свойства элементов измерения [печать] 2 2 4 3" xfId="11825"/>
    <cellStyle name="Свойства элементов измерения [печать] 2 2 5" xfId="11826"/>
    <cellStyle name="Свойства элементов измерения [печать] 2 2 5 2" xfId="11827"/>
    <cellStyle name="Свойства элементов измерения [печать] 2 2 5 3" xfId="11828"/>
    <cellStyle name="Свойства элементов измерения [печать] 2 2 6" xfId="11829"/>
    <cellStyle name="Свойства элементов измерения [печать] 2 2 6 2" xfId="11830"/>
    <cellStyle name="Свойства элементов измерения [печать] 2 2 6 3" xfId="11831"/>
    <cellStyle name="Свойства элементов измерения [печать] 2 2 7" xfId="11832"/>
    <cellStyle name="Свойства элементов измерения [печать] 2 2 7 2" xfId="11833"/>
    <cellStyle name="Свойства элементов измерения [печать] 2 2 7 3" xfId="11834"/>
    <cellStyle name="Свойства элементов измерения [печать] 2 2 8" xfId="11835"/>
    <cellStyle name="Свойства элементов измерения [печать] 2 2 8 2" xfId="11836"/>
    <cellStyle name="Свойства элементов измерения [печать] 2 2 8 3" xfId="11837"/>
    <cellStyle name="Свойства элементов измерения [печать] 2 2 9" xfId="11838"/>
    <cellStyle name="Свойства элементов измерения [печать] 2 2 9 2" xfId="11839"/>
    <cellStyle name="Свойства элементов измерения [печать] 2 2 9 2 2" xfId="11840"/>
    <cellStyle name="Свойства элементов измерения [печать] 2 2 9 3" xfId="11841"/>
    <cellStyle name="Свойства элементов измерения [печать] 2 2 9 4" xfId="11842"/>
    <cellStyle name="Свойства элементов измерения [печать] 2 2_10470_35589_Расчет показателей КФМ" xfId="11843"/>
    <cellStyle name="Свойства элементов измерения [печать] 2 3" xfId="11844"/>
    <cellStyle name="Свойства элементов измерения [печать] 2 3 2" xfId="11845"/>
    <cellStyle name="Свойства элементов измерения [печать] 2 3 3" xfId="11846"/>
    <cellStyle name="Свойства элементов измерения [печать] 2 4" xfId="11847"/>
    <cellStyle name="Свойства элементов измерения [печать] 2 4 2" xfId="11848"/>
    <cellStyle name="Свойства элементов измерения [печать] 2 4 2 2" xfId="11849"/>
    <cellStyle name="Свойства элементов измерения [печать] 2 4 2 2 2" xfId="11850"/>
    <cellStyle name="Свойства элементов измерения [печать] 2 4 2 3" xfId="11851"/>
    <cellStyle name="Свойства элементов измерения [печать] 2 4 2 4" xfId="11852"/>
    <cellStyle name="Свойства элементов измерения [печать] 2 4 3" xfId="11853"/>
    <cellStyle name="Свойства элементов измерения [печать] 2 4 3 2" xfId="11854"/>
    <cellStyle name="Свойства элементов измерения [печать] 2 4 3 2 2" xfId="11855"/>
    <cellStyle name="Свойства элементов измерения [печать] 2 4 3 3" xfId="11856"/>
    <cellStyle name="Свойства элементов измерения [печать] 2 4 3 4" xfId="11857"/>
    <cellStyle name="Свойства элементов измерения [печать] 2 4 4" xfId="11858"/>
    <cellStyle name="Свойства элементов измерения [печать] 2 4 4 2" xfId="11859"/>
    <cellStyle name="Свойства элементов измерения [печать] 2 4 5" xfId="11860"/>
    <cellStyle name="Свойства элементов измерения [печать] 2 5" xfId="11861"/>
    <cellStyle name="Свойства элементов измерения [печать] 2 5 2" xfId="11862"/>
    <cellStyle name="Свойства элементов измерения [печать] 2 5 2 2" xfId="11863"/>
    <cellStyle name="Свойства элементов измерения [печать] 2 5 2 2 2" xfId="11864"/>
    <cellStyle name="Свойства элементов измерения [печать] 2 5 2 3" xfId="11865"/>
    <cellStyle name="Свойства элементов измерения [печать] 2 5 2 4" xfId="11866"/>
    <cellStyle name="Свойства элементов измерения [печать] 2 5 3" xfId="11867"/>
    <cellStyle name="Свойства элементов измерения [печать] 2 5 3 2" xfId="11868"/>
    <cellStyle name="Свойства элементов измерения [печать] 2 5 3 2 2" xfId="11869"/>
    <cellStyle name="Свойства элементов измерения [печать] 2 5 3 3" xfId="11870"/>
    <cellStyle name="Свойства элементов измерения [печать] 2 5 3 4" xfId="11871"/>
    <cellStyle name="Свойства элементов измерения [печать] 2 5 4" xfId="11872"/>
    <cellStyle name="Свойства элементов измерения [печать] 2 5 4 2" xfId="11873"/>
    <cellStyle name="Свойства элементов измерения [печать] 2 5 5" xfId="11874"/>
    <cellStyle name="Свойства элементов измерения [печать] 2 6" xfId="11875"/>
    <cellStyle name="Свойства элементов измерения [печать] 2 6 2" xfId="11876"/>
    <cellStyle name="Свойства элементов измерения [печать] 2 6 2 2" xfId="11877"/>
    <cellStyle name="Свойства элементов измерения [печать] 2 6 2 2 2" xfId="11878"/>
    <cellStyle name="Свойства элементов измерения [печать] 2 6 2 3" xfId="11879"/>
    <cellStyle name="Свойства элементов измерения [печать] 2 6 2 4" xfId="11880"/>
    <cellStyle name="Свойства элементов измерения [печать] 2 6 3" xfId="11881"/>
    <cellStyle name="Свойства элементов измерения [печать] 2 6 3 2" xfId="11882"/>
    <cellStyle name="Свойства элементов измерения [печать] 2 6 3 2 2" xfId="11883"/>
    <cellStyle name="Свойства элементов измерения [печать] 2 6 3 3" xfId="11884"/>
    <cellStyle name="Свойства элементов измерения [печать] 2 6 3 4" xfId="11885"/>
    <cellStyle name="Свойства элементов измерения [печать] 2 6 4" xfId="11886"/>
    <cellStyle name="Свойства элементов измерения [печать] 2 6 4 2" xfId="11887"/>
    <cellStyle name="Свойства элементов измерения [печать] 2 6 5" xfId="11888"/>
    <cellStyle name="Свойства элементов измерения [печать] 2 7" xfId="11889"/>
    <cellStyle name="Свойства элементов измерения [печать] 2 7 2" xfId="11890"/>
    <cellStyle name="Свойства элементов измерения [печать] 2 7 2 2" xfId="11891"/>
    <cellStyle name="Свойства элементов измерения [печать] 2 7 2 2 2" xfId="11892"/>
    <cellStyle name="Свойства элементов измерения [печать] 2 7 2 3" xfId="11893"/>
    <cellStyle name="Свойства элементов измерения [печать] 2 7 2 4" xfId="11894"/>
    <cellStyle name="Свойства элементов измерения [печать] 2 7 3" xfId="11895"/>
    <cellStyle name="Свойства элементов измерения [печать] 2 7 3 2" xfId="11896"/>
    <cellStyle name="Свойства элементов измерения [печать] 2 7 3 2 2" xfId="11897"/>
    <cellStyle name="Свойства элементов измерения [печать] 2 7 3 3" xfId="11898"/>
    <cellStyle name="Свойства элементов измерения [печать] 2 7 3 4" xfId="11899"/>
    <cellStyle name="Свойства элементов измерения [печать] 2 7 4" xfId="11900"/>
    <cellStyle name="Свойства элементов измерения [печать] 2 7 4 2" xfId="11901"/>
    <cellStyle name="Свойства элементов измерения [печать] 2 7 5" xfId="11902"/>
    <cellStyle name="Свойства элементов измерения [печать] 2 8" xfId="11903"/>
    <cellStyle name="Свойства элементов измерения [печать] 2 8 2" xfId="11904"/>
    <cellStyle name="Свойства элементов измерения [печать] 2 8 2 2" xfId="11905"/>
    <cellStyle name="Свойства элементов измерения [печать] 2 8 2 2 2" xfId="11906"/>
    <cellStyle name="Свойства элементов измерения [печать] 2 8 2 3" xfId="11907"/>
    <cellStyle name="Свойства элементов измерения [печать] 2 8 2 4" xfId="11908"/>
    <cellStyle name="Свойства элементов измерения [печать] 2 8 3" xfId="11909"/>
    <cellStyle name="Свойства элементов измерения [печать] 2 8 3 2" xfId="11910"/>
    <cellStyle name="Свойства элементов измерения [печать] 2 8 3 2 2" xfId="11911"/>
    <cellStyle name="Свойства элементов измерения [печать] 2 8 3 3" xfId="11912"/>
    <cellStyle name="Свойства элементов измерения [печать] 2 8 3 4" xfId="11913"/>
    <cellStyle name="Свойства элементов измерения [печать] 2 8 4" xfId="11914"/>
    <cellStyle name="Свойства элементов измерения [печать] 2 8 4 2" xfId="11915"/>
    <cellStyle name="Свойства элементов измерения [печать] 2 8 5" xfId="11916"/>
    <cellStyle name="Свойства элементов измерения [печать] 2 9" xfId="11917"/>
    <cellStyle name="Свойства элементов измерения [печать] 2 9 2" xfId="11918"/>
    <cellStyle name="Свойства элементов измерения [печать] 2 9 2 2" xfId="11919"/>
    <cellStyle name="Свойства элементов измерения [печать] 2 9 2 2 2" xfId="11920"/>
    <cellStyle name="Свойства элементов измерения [печать] 2 9 2 3" xfId="11921"/>
    <cellStyle name="Свойства элементов измерения [печать] 2 9 2 4" xfId="11922"/>
    <cellStyle name="Свойства элементов измерения [печать] 2 9 3" xfId="11923"/>
    <cellStyle name="Свойства элементов измерения [печать] 2 9 3 2" xfId="11924"/>
    <cellStyle name="Свойства элементов измерения [печать] 2 9 3 2 2" xfId="11925"/>
    <cellStyle name="Свойства элементов измерения [печать] 2 9 3 3" xfId="11926"/>
    <cellStyle name="Свойства элементов измерения [печать] 2 9 3 4" xfId="11927"/>
    <cellStyle name="Свойства элементов измерения [печать] 2 9 4" xfId="11928"/>
    <cellStyle name="Свойства элементов измерения [печать] 2 9 4 2" xfId="11929"/>
    <cellStyle name="Свойства элементов измерения [печать] 2 9 5" xfId="11930"/>
    <cellStyle name="Свойства элементов измерения [печать] 20" xfId="11931"/>
    <cellStyle name="Свойства элементов измерения [печать] 20 2" xfId="11932"/>
    <cellStyle name="Свойства элементов измерения [печать] 20 2 2" xfId="11933"/>
    <cellStyle name="Свойства элементов измерения [печать] 20 2 3" xfId="11934"/>
    <cellStyle name="Свойства элементов измерения [печать] 20 3" xfId="11935"/>
    <cellStyle name="Свойства элементов измерения [печать] 20 4" xfId="11936"/>
    <cellStyle name="Свойства элементов измерения [печать] 21" xfId="11937"/>
    <cellStyle name="Свойства элементов измерения [печать] 21 2" xfId="11938"/>
    <cellStyle name="Свойства элементов измерения [печать] 21 2 2" xfId="11939"/>
    <cellStyle name="Свойства элементов измерения [печать] 21 2 3" xfId="11940"/>
    <cellStyle name="Свойства элементов измерения [печать] 21 3" xfId="11941"/>
    <cellStyle name="Свойства элементов измерения [печать] 21 4" xfId="11942"/>
    <cellStyle name="Свойства элементов измерения [печать] 22" xfId="11943"/>
    <cellStyle name="Свойства элементов измерения [печать] 22 2" xfId="11944"/>
    <cellStyle name="Свойства элементов измерения [печать] 22 2 2" xfId="11945"/>
    <cellStyle name="Свойства элементов измерения [печать] 22 3" xfId="11946"/>
    <cellStyle name="Свойства элементов измерения [печать] 22 4" xfId="11947"/>
    <cellStyle name="Свойства элементов измерения [печать] 23" xfId="11948"/>
    <cellStyle name="Свойства элементов измерения [печать] 23 2" xfId="11949"/>
    <cellStyle name="Свойства элементов измерения [печать] 23 2 2" xfId="11950"/>
    <cellStyle name="Свойства элементов измерения [печать] 23 3" xfId="11951"/>
    <cellStyle name="Свойства элементов измерения [печать] 23 4" xfId="11952"/>
    <cellStyle name="Свойства элементов измерения [печать] 24" xfId="11953"/>
    <cellStyle name="Свойства элементов измерения [печать] 25" xfId="11954"/>
    <cellStyle name="Свойства элементов измерения [печать] 3" xfId="11955"/>
    <cellStyle name="Свойства элементов измерения [печать] 3 2" xfId="11956"/>
    <cellStyle name="Свойства элементов измерения [печать] 3 3" xfId="11957"/>
    <cellStyle name="Свойства элементов измерения [печать] 4" xfId="11958"/>
    <cellStyle name="Свойства элементов измерения [печать] 4 2" xfId="11959"/>
    <cellStyle name="Свойства элементов измерения [печать] 4 3" xfId="11960"/>
    <cellStyle name="Свойства элементов измерения [печать] 5" xfId="11961"/>
    <cellStyle name="Свойства элементов измерения [печать] 5 2" xfId="11962"/>
    <cellStyle name="Свойства элементов измерения [печать] 5 3" xfId="11963"/>
    <cellStyle name="Свойства элементов измерения [печать] 6" xfId="11964"/>
    <cellStyle name="Свойства элементов измерения [печать] 6 2" xfId="11965"/>
    <cellStyle name="Свойства элементов измерения [печать] 6 3" xfId="11966"/>
    <cellStyle name="Свойства элементов измерения [печать] 7" xfId="11967"/>
    <cellStyle name="Свойства элементов измерения [печать] 7 2" xfId="11968"/>
    <cellStyle name="Свойства элементов измерения [печать] 7 3" xfId="11969"/>
    <cellStyle name="Свойства элементов измерения [печать] 8" xfId="11970"/>
    <cellStyle name="Свойства элементов измерения [печать] 8 2" xfId="11971"/>
    <cellStyle name="Свойства элементов измерения [печать] 8 3" xfId="11972"/>
    <cellStyle name="Свойства элементов измерения [печать] 9" xfId="11973"/>
    <cellStyle name="Свойства элементов измерения [печать] 9 2" xfId="11974"/>
    <cellStyle name="Свойства элементов измерения [печать] 9 2 2" xfId="11975"/>
    <cellStyle name="Свойства элементов измерения [печать] 9 2 2 2" xfId="11976"/>
    <cellStyle name="Свойства элементов измерения [печать] 9 2 2 2 2" xfId="11977"/>
    <cellStyle name="Свойства элементов измерения [печать] 9 2 2 3" xfId="11978"/>
    <cellStyle name="Свойства элементов измерения [печать] 9 2 2 4" xfId="11979"/>
    <cellStyle name="Свойства элементов измерения [печать] 9 2 3" xfId="11980"/>
    <cellStyle name="Свойства элементов измерения [печать] 9 2 4" xfId="11981"/>
    <cellStyle name="Свойства элементов измерения [печать] 9 3" xfId="11982"/>
    <cellStyle name="Свойства элементов измерения [печать] 9 3 2" xfId="11983"/>
    <cellStyle name="Свойства элементов измерения [печать] 9 3 2 2" xfId="11984"/>
    <cellStyle name="Свойства элементов измерения [печать] 9 3 3" xfId="11985"/>
    <cellStyle name="Свойства элементов измерения [печать] 9 3 4" xfId="11986"/>
    <cellStyle name="Свойства элементов измерения [печать] 9 4" xfId="11987"/>
    <cellStyle name="Свойства элементов измерения [печать] 9 5" xfId="11988"/>
    <cellStyle name="Свойства элементов измерения 10" xfId="11989"/>
    <cellStyle name="Свойства элементов измерения 10 2" xfId="11990"/>
    <cellStyle name="Свойства элементов измерения 10 2 2" xfId="11991"/>
    <cellStyle name="Свойства элементов измерения 10 2 3" xfId="11992"/>
    <cellStyle name="Свойства элементов измерения 10 3" xfId="11993"/>
    <cellStyle name="Свойства элементов измерения 10 3 2" xfId="11994"/>
    <cellStyle name="Свойства элементов измерения 10 3 3" xfId="11995"/>
    <cellStyle name="Свойства элементов измерения 10 4" xfId="11996"/>
    <cellStyle name="Свойства элементов измерения 10 5" xfId="11997"/>
    <cellStyle name="Свойства элементов измерения 11" xfId="11998"/>
    <cellStyle name="Свойства элементов измерения 11 2" xfId="11999"/>
    <cellStyle name="Свойства элементов измерения 11 2 2" xfId="12000"/>
    <cellStyle name="Свойства элементов измерения 11 2 3" xfId="12001"/>
    <cellStyle name="Свойства элементов измерения 11 3" xfId="12002"/>
    <cellStyle name="Свойства элементов измерения 11 4" xfId="12003"/>
    <cellStyle name="Свойства элементов измерения 12" xfId="12004"/>
    <cellStyle name="Свойства элементов измерения 12 2" xfId="12005"/>
    <cellStyle name="Свойства элементов измерения 12 2 2" xfId="12006"/>
    <cellStyle name="Свойства элементов измерения 12 2 3" xfId="12007"/>
    <cellStyle name="Свойства элементов измерения 12 3" xfId="12008"/>
    <cellStyle name="Свойства элементов измерения 12 4" xfId="12009"/>
    <cellStyle name="Свойства элементов измерения 13" xfId="12010"/>
    <cellStyle name="Свойства элементов измерения 13 2" xfId="12011"/>
    <cellStyle name="Свойства элементов измерения 13 2 2" xfId="12012"/>
    <cellStyle name="Свойства элементов измерения 13 2 3" xfId="12013"/>
    <cellStyle name="Свойства элементов измерения 13 3" xfId="12014"/>
    <cellStyle name="Свойства элементов измерения 13 4" xfId="12015"/>
    <cellStyle name="Свойства элементов измерения 14" xfId="12016"/>
    <cellStyle name="Свойства элементов измерения 14 2" xfId="12017"/>
    <cellStyle name="Свойства элементов измерения 14 2 2" xfId="12018"/>
    <cellStyle name="Свойства элементов измерения 14 2 3" xfId="12019"/>
    <cellStyle name="Свойства элементов измерения 14 3" xfId="12020"/>
    <cellStyle name="Свойства элементов измерения 14 4" xfId="12021"/>
    <cellStyle name="Свойства элементов измерения 15" xfId="12022"/>
    <cellStyle name="Свойства элементов измерения 15 10" xfId="12023"/>
    <cellStyle name="Свойства элементов измерения 15 11" xfId="12024"/>
    <cellStyle name="Свойства элементов измерения 15 2" xfId="12025"/>
    <cellStyle name="Свойства элементов измерения 15 2 2" xfId="12026"/>
    <cellStyle name="Свойства элементов измерения 15 2 3" xfId="12027"/>
    <cellStyle name="Свойства элементов измерения 15 3" xfId="12028"/>
    <cellStyle name="Свойства элементов измерения 15 3 2" xfId="12029"/>
    <cellStyle name="Свойства элементов измерения 15 3 3" xfId="12030"/>
    <cellStyle name="Свойства элементов измерения 15 4" xfId="12031"/>
    <cellStyle name="Свойства элементов измерения 15 4 2" xfId="12032"/>
    <cellStyle name="Свойства элементов измерения 15 4 3" xfId="12033"/>
    <cellStyle name="Свойства элементов измерения 15 5" xfId="12034"/>
    <cellStyle name="Свойства элементов измерения 15 5 2" xfId="12035"/>
    <cellStyle name="Свойства элементов измерения 15 5 3" xfId="12036"/>
    <cellStyle name="Свойства элементов измерения 15 6" xfId="12037"/>
    <cellStyle name="Свойства элементов измерения 15 6 2" xfId="12038"/>
    <cellStyle name="Свойства элементов измерения 15 6 3" xfId="12039"/>
    <cellStyle name="Свойства элементов измерения 15 7" xfId="12040"/>
    <cellStyle name="Свойства элементов измерения 15 7 2" xfId="12041"/>
    <cellStyle name="Свойства элементов измерения 15 7 3" xfId="12042"/>
    <cellStyle name="Свойства элементов измерения 15 8" xfId="12043"/>
    <cellStyle name="Свойства элементов измерения 15 8 2" xfId="12044"/>
    <cellStyle name="Свойства элементов измерения 15 8 3" xfId="12045"/>
    <cellStyle name="Свойства элементов измерения 15 9" xfId="12046"/>
    <cellStyle name="Свойства элементов измерения 15 9 2" xfId="12047"/>
    <cellStyle name="Свойства элементов измерения 15 9 3" xfId="12048"/>
    <cellStyle name="Свойства элементов измерения 15_10470_35589_Расчет показателей КФМ" xfId="12049"/>
    <cellStyle name="Свойства элементов измерения 16" xfId="12050"/>
    <cellStyle name="Свойства элементов измерения 16 2" xfId="12051"/>
    <cellStyle name="Свойства элементов измерения 16 2 2" xfId="12052"/>
    <cellStyle name="Свойства элементов измерения 16 2 3" xfId="12053"/>
    <cellStyle name="Свойства элементов измерения 16 3" xfId="12054"/>
    <cellStyle name="Свойства элементов измерения 16 4" xfId="12055"/>
    <cellStyle name="Свойства элементов измерения 17" xfId="12056"/>
    <cellStyle name="Свойства элементов измерения 17 2" xfId="12057"/>
    <cellStyle name="Свойства элементов измерения 17 2 2" xfId="12058"/>
    <cellStyle name="Свойства элементов измерения 17 2 3" xfId="12059"/>
    <cellStyle name="Свойства элементов измерения 17 3" xfId="12060"/>
    <cellStyle name="Свойства элементов измерения 17 4" xfId="12061"/>
    <cellStyle name="Свойства элементов измерения 18" xfId="12062"/>
    <cellStyle name="Свойства элементов измерения 18 2" xfId="12063"/>
    <cellStyle name="Свойства элементов измерения 18 2 2" xfId="12064"/>
    <cellStyle name="Свойства элементов измерения 18 2 3" xfId="12065"/>
    <cellStyle name="Свойства элементов измерения 18 3" xfId="12066"/>
    <cellStyle name="Свойства элементов измерения 18 4" xfId="12067"/>
    <cellStyle name="Свойства элементов измерения 19" xfId="12068"/>
    <cellStyle name="Свойства элементов измерения 19 2" xfId="12069"/>
    <cellStyle name="Свойства элементов измерения 19 2 2" xfId="12070"/>
    <cellStyle name="Свойства элементов измерения 19 2 3" xfId="12071"/>
    <cellStyle name="Свойства элементов измерения 19 3" xfId="12072"/>
    <cellStyle name="Свойства элементов измерения 19 4" xfId="12073"/>
    <cellStyle name="Свойства элементов измерения 2" xfId="28"/>
    <cellStyle name="Свойства элементов измерения 2 10" xfId="12074"/>
    <cellStyle name="Свойства элементов измерения 2 11" xfId="12075"/>
    <cellStyle name="Свойства элементов измерения 2 2" xfId="12076"/>
    <cellStyle name="Свойства элементов измерения 2 2 10" xfId="12077"/>
    <cellStyle name="Свойства элементов измерения 2 2 2" xfId="12078"/>
    <cellStyle name="Свойства элементов измерения 2 2 2 2" xfId="12079"/>
    <cellStyle name="Свойства элементов измерения 2 2 2 3" xfId="12080"/>
    <cellStyle name="Свойства элементов измерения 2 2 3" xfId="12081"/>
    <cellStyle name="Свойства элементов измерения 2 2 3 2" xfId="12082"/>
    <cellStyle name="Свойства элементов измерения 2 2 3 3" xfId="12083"/>
    <cellStyle name="Свойства элементов измерения 2 2 4" xfId="12084"/>
    <cellStyle name="Свойства элементов измерения 2 2 4 2" xfId="12085"/>
    <cellStyle name="Свойства элементов измерения 2 2 4 3" xfId="12086"/>
    <cellStyle name="Свойства элементов измерения 2 2 5" xfId="12087"/>
    <cellStyle name="Свойства элементов измерения 2 2 5 2" xfId="12088"/>
    <cellStyle name="Свойства элементов измерения 2 2 5 3" xfId="12089"/>
    <cellStyle name="Свойства элементов измерения 2 2 6" xfId="12090"/>
    <cellStyle name="Свойства элементов измерения 2 2 6 2" xfId="12091"/>
    <cellStyle name="Свойства элементов измерения 2 2 6 3" xfId="12092"/>
    <cellStyle name="Свойства элементов измерения 2 2 7" xfId="12093"/>
    <cellStyle name="Свойства элементов измерения 2 2 7 2" xfId="12094"/>
    <cellStyle name="Свойства элементов измерения 2 2 7 3" xfId="12095"/>
    <cellStyle name="Свойства элементов измерения 2 2 8" xfId="12096"/>
    <cellStyle name="Свойства элементов измерения 2 2 8 2" xfId="12097"/>
    <cellStyle name="Свойства элементов измерения 2 2 8 3" xfId="12098"/>
    <cellStyle name="Свойства элементов измерения 2 2 9" xfId="12099"/>
    <cellStyle name="Свойства элементов измерения 2 3" xfId="12100"/>
    <cellStyle name="Свойства элементов измерения 2 3 2" xfId="12101"/>
    <cellStyle name="Свойства элементов измерения 2 3 3" xfId="12102"/>
    <cellStyle name="Свойства элементов измерения 2 4" xfId="12103"/>
    <cellStyle name="Свойства элементов измерения 2 4 2" xfId="12104"/>
    <cellStyle name="Свойства элементов измерения 2 4 3" xfId="12105"/>
    <cellStyle name="Свойства элементов измерения 2 5" xfId="12106"/>
    <cellStyle name="Свойства элементов измерения 2 5 2" xfId="12107"/>
    <cellStyle name="Свойства элементов измерения 2 5 3" xfId="12108"/>
    <cellStyle name="Свойства элементов измерения 2 6" xfId="12109"/>
    <cellStyle name="Свойства элементов измерения 2 6 2" xfId="12110"/>
    <cellStyle name="Свойства элементов измерения 2 6 3" xfId="12111"/>
    <cellStyle name="Свойства элементов измерения 2 7" xfId="12112"/>
    <cellStyle name="Свойства элементов измерения 2 7 2" xfId="12113"/>
    <cellStyle name="Свойства элементов измерения 2 7 3" xfId="12114"/>
    <cellStyle name="Свойства элементов измерения 2 8" xfId="12115"/>
    <cellStyle name="Свойства элементов измерения 2 8 2" xfId="12116"/>
    <cellStyle name="Свойства элементов измерения 2 8 3" xfId="12117"/>
    <cellStyle name="Свойства элементов измерения 2 9" xfId="12118"/>
    <cellStyle name="Свойства элементов измерения 2 9 2" xfId="12119"/>
    <cellStyle name="Свойства элементов измерения 2 9 3" xfId="12120"/>
    <cellStyle name="Свойства элементов измерения 2_10470_35589_Расчет показателей КФМ" xfId="12121"/>
    <cellStyle name="Свойства элементов измерения 20" xfId="12122"/>
    <cellStyle name="Свойства элементов измерения 20 2" xfId="12123"/>
    <cellStyle name="Свойства элементов измерения 20 2 2" xfId="12124"/>
    <cellStyle name="Свойства элементов измерения 20 2 3" xfId="12125"/>
    <cellStyle name="Свойства элементов измерения 20 3" xfId="12126"/>
    <cellStyle name="Свойства элементов измерения 20 4" xfId="12127"/>
    <cellStyle name="Свойства элементов измерения 21" xfId="12128"/>
    <cellStyle name="Свойства элементов измерения 21 2" xfId="12129"/>
    <cellStyle name="Свойства элементов измерения 21 2 2" xfId="12130"/>
    <cellStyle name="Свойства элементов измерения 21 2 3" xfId="12131"/>
    <cellStyle name="Свойства элементов измерения 21 3" xfId="12132"/>
    <cellStyle name="Свойства элементов измерения 21 4" xfId="12133"/>
    <cellStyle name="Свойства элементов измерения 22" xfId="12134"/>
    <cellStyle name="Свойства элементов измерения 23" xfId="12135"/>
    <cellStyle name="Свойства элементов измерения 24" xfId="12136"/>
    <cellStyle name="Свойства элементов измерения 25" xfId="12137"/>
    <cellStyle name="Свойства элементов измерения 26" xfId="12138"/>
    <cellStyle name="Свойства элементов измерения 27" xfId="12139"/>
    <cellStyle name="Свойства элементов измерения 28" xfId="12140"/>
    <cellStyle name="Свойства элементов измерения 29" xfId="12141"/>
    <cellStyle name="Свойства элементов измерения 3" xfId="12142"/>
    <cellStyle name="Свойства элементов измерения 3 10" xfId="12143"/>
    <cellStyle name="Свойства элементов измерения 3 2" xfId="12144"/>
    <cellStyle name="Свойства элементов измерения 3 2 2" xfId="12145"/>
    <cellStyle name="Свойства элементов измерения 3 2 3" xfId="12146"/>
    <cellStyle name="Свойства элементов измерения 3 3" xfId="12147"/>
    <cellStyle name="Свойства элементов измерения 3 3 2" xfId="12148"/>
    <cellStyle name="Свойства элементов измерения 3 3 3" xfId="12149"/>
    <cellStyle name="Свойства элементов измерения 3 4" xfId="12150"/>
    <cellStyle name="Свойства элементов измерения 3 4 2" xfId="12151"/>
    <cellStyle name="Свойства элементов измерения 3 4 3" xfId="12152"/>
    <cellStyle name="Свойства элементов измерения 3 5" xfId="12153"/>
    <cellStyle name="Свойства элементов измерения 3 5 2" xfId="12154"/>
    <cellStyle name="Свойства элементов измерения 3 5 3" xfId="12155"/>
    <cellStyle name="Свойства элементов измерения 3 6" xfId="12156"/>
    <cellStyle name="Свойства элементов измерения 3 6 2" xfId="12157"/>
    <cellStyle name="Свойства элементов измерения 3 6 3" xfId="12158"/>
    <cellStyle name="Свойства элементов измерения 3 7" xfId="12159"/>
    <cellStyle name="Свойства элементов измерения 3 7 2" xfId="12160"/>
    <cellStyle name="Свойства элементов измерения 3 7 3" xfId="12161"/>
    <cellStyle name="Свойства элементов измерения 3 8" xfId="12162"/>
    <cellStyle name="Свойства элементов измерения 3 8 2" xfId="12163"/>
    <cellStyle name="Свойства элементов измерения 3 8 3" xfId="12164"/>
    <cellStyle name="Свойства элементов измерения 3 9" xfId="12165"/>
    <cellStyle name="Свойства элементов измерения 3_10470_35589_Расчет показателей КФМ" xfId="12166"/>
    <cellStyle name="Свойства элементов измерения 30" xfId="12167"/>
    <cellStyle name="Свойства элементов измерения 31" xfId="12168"/>
    <cellStyle name="Свойства элементов измерения 32" xfId="12169"/>
    <cellStyle name="Свойства элементов измерения 33" xfId="12170"/>
    <cellStyle name="Свойства элементов измерения 34" xfId="12171"/>
    <cellStyle name="Свойства элементов измерения 35" xfId="12172"/>
    <cellStyle name="Свойства элементов измерения 36" xfId="12173"/>
    <cellStyle name="Свойства элементов измерения 37" xfId="14480"/>
    <cellStyle name="Свойства элементов измерения 38" xfId="14489"/>
    <cellStyle name="Свойства элементов измерения 39" xfId="14483"/>
    <cellStyle name="Свойства элементов измерения 4" xfId="12174"/>
    <cellStyle name="Свойства элементов измерения 4 10" xfId="12175"/>
    <cellStyle name="Свойства элементов измерения 4 2" xfId="12176"/>
    <cellStyle name="Свойства элементов измерения 4 2 2" xfId="12177"/>
    <cellStyle name="Свойства элементов измерения 4 2 3" xfId="12178"/>
    <cellStyle name="Свойства элементов измерения 4 3" xfId="12179"/>
    <cellStyle name="Свойства элементов измерения 4 3 2" xfId="12180"/>
    <cellStyle name="Свойства элементов измерения 4 3 3" xfId="12181"/>
    <cellStyle name="Свойства элементов измерения 4 4" xfId="12182"/>
    <cellStyle name="Свойства элементов измерения 4 4 2" xfId="12183"/>
    <cellStyle name="Свойства элементов измерения 4 4 3" xfId="12184"/>
    <cellStyle name="Свойства элементов измерения 4 5" xfId="12185"/>
    <cellStyle name="Свойства элементов измерения 4 5 2" xfId="12186"/>
    <cellStyle name="Свойства элементов измерения 4 5 3" xfId="12187"/>
    <cellStyle name="Свойства элементов измерения 4 6" xfId="12188"/>
    <cellStyle name="Свойства элементов измерения 4 6 2" xfId="12189"/>
    <cellStyle name="Свойства элементов измерения 4 6 3" xfId="12190"/>
    <cellStyle name="Свойства элементов измерения 4 7" xfId="12191"/>
    <cellStyle name="Свойства элементов измерения 4 7 2" xfId="12192"/>
    <cellStyle name="Свойства элементов измерения 4 7 3" xfId="12193"/>
    <cellStyle name="Свойства элементов измерения 4 8" xfId="12194"/>
    <cellStyle name="Свойства элементов измерения 4 8 2" xfId="12195"/>
    <cellStyle name="Свойства элементов измерения 4 8 3" xfId="12196"/>
    <cellStyle name="Свойства элементов измерения 4 9" xfId="12197"/>
    <cellStyle name="Свойства элементов измерения 4_10470_35589_Расчет показателей КФМ" xfId="12198"/>
    <cellStyle name="Свойства элементов измерения 40" xfId="14488"/>
    <cellStyle name="Свойства элементов измерения 41" xfId="14482"/>
    <cellStyle name="Свойства элементов измерения 42" xfId="14494"/>
    <cellStyle name="Свойства элементов измерения 43" xfId="14484"/>
    <cellStyle name="Свойства элементов измерения 44" xfId="14495"/>
    <cellStyle name="Свойства элементов измерения 45" xfId="14502"/>
    <cellStyle name="Свойства элементов измерения 46" xfId="14499"/>
    <cellStyle name="Свойства элементов измерения 47" xfId="14506"/>
    <cellStyle name="Свойства элементов измерения 48" xfId="14509"/>
    <cellStyle name="Свойства элементов измерения 49" xfId="14516"/>
    <cellStyle name="Свойства элементов измерения 5" xfId="12199"/>
    <cellStyle name="Свойства элементов измерения 5 10" xfId="12200"/>
    <cellStyle name="Свойства элементов измерения 5 2" xfId="12201"/>
    <cellStyle name="Свойства элементов измерения 5 2 2" xfId="12202"/>
    <cellStyle name="Свойства элементов измерения 5 2 3" xfId="12203"/>
    <cellStyle name="Свойства элементов измерения 5 3" xfId="12204"/>
    <cellStyle name="Свойства элементов измерения 5 3 2" xfId="12205"/>
    <cellStyle name="Свойства элементов измерения 5 3 3" xfId="12206"/>
    <cellStyle name="Свойства элементов измерения 5 4" xfId="12207"/>
    <cellStyle name="Свойства элементов измерения 5 4 2" xfId="12208"/>
    <cellStyle name="Свойства элементов измерения 5 4 3" xfId="12209"/>
    <cellStyle name="Свойства элементов измерения 5 5" xfId="12210"/>
    <cellStyle name="Свойства элементов измерения 5 5 2" xfId="12211"/>
    <cellStyle name="Свойства элементов измерения 5 5 3" xfId="12212"/>
    <cellStyle name="Свойства элементов измерения 5 6" xfId="12213"/>
    <cellStyle name="Свойства элементов измерения 5 6 2" xfId="12214"/>
    <cellStyle name="Свойства элементов измерения 5 6 3" xfId="12215"/>
    <cellStyle name="Свойства элементов измерения 5 7" xfId="12216"/>
    <cellStyle name="Свойства элементов измерения 5 7 2" xfId="12217"/>
    <cellStyle name="Свойства элементов измерения 5 7 3" xfId="12218"/>
    <cellStyle name="Свойства элементов измерения 5 8" xfId="12219"/>
    <cellStyle name="Свойства элементов измерения 5 8 2" xfId="12220"/>
    <cellStyle name="Свойства элементов измерения 5 8 3" xfId="12221"/>
    <cellStyle name="Свойства элементов измерения 5 9" xfId="12222"/>
    <cellStyle name="Свойства элементов измерения 5_10470_35589_Расчет показателей КФМ" xfId="12223"/>
    <cellStyle name="Свойства элементов измерения 50" xfId="14525"/>
    <cellStyle name="Свойства элементов измерения 51" xfId="14519"/>
    <cellStyle name="Свойства элементов измерения 52" xfId="14524"/>
    <cellStyle name="Свойства элементов измерения 53" xfId="14518"/>
    <cellStyle name="Свойства элементов измерения 54" xfId="14544"/>
    <cellStyle name="Свойства элементов измерения 55" xfId="14530"/>
    <cellStyle name="Свойства элементов измерения 56" xfId="14548"/>
    <cellStyle name="Свойства элементов измерения 57" xfId="14532"/>
    <cellStyle name="Свойства элементов измерения 58" xfId="14549"/>
    <cellStyle name="Свойства элементов измерения 59" xfId="14533"/>
    <cellStyle name="Свойства элементов измерения 6" xfId="12224"/>
    <cellStyle name="Свойства элементов измерения 6 10" xfId="12225"/>
    <cellStyle name="Свойства элементов измерения 6 2" xfId="12226"/>
    <cellStyle name="Свойства элементов измерения 6 2 2" xfId="12227"/>
    <cellStyle name="Свойства элементов измерения 6 2 3" xfId="12228"/>
    <cellStyle name="Свойства элементов измерения 6 3" xfId="12229"/>
    <cellStyle name="Свойства элементов измерения 6 3 2" xfId="12230"/>
    <cellStyle name="Свойства элементов измерения 6 3 3" xfId="12231"/>
    <cellStyle name="Свойства элементов измерения 6 4" xfId="12232"/>
    <cellStyle name="Свойства элементов измерения 6 4 2" xfId="12233"/>
    <cellStyle name="Свойства элементов измерения 6 4 3" xfId="12234"/>
    <cellStyle name="Свойства элементов измерения 6 5" xfId="12235"/>
    <cellStyle name="Свойства элементов измерения 6 5 2" xfId="12236"/>
    <cellStyle name="Свойства элементов измерения 6 5 3" xfId="12237"/>
    <cellStyle name="Свойства элементов измерения 6 6" xfId="12238"/>
    <cellStyle name="Свойства элементов измерения 6 6 2" xfId="12239"/>
    <cellStyle name="Свойства элементов измерения 6 6 3" xfId="12240"/>
    <cellStyle name="Свойства элементов измерения 6 7" xfId="12241"/>
    <cellStyle name="Свойства элементов измерения 6 7 2" xfId="12242"/>
    <cellStyle name="Свойства элементов измерения 6 7 3" xfId="12243"/>
    <cellStyle name="Свойства элементов измерения 6 8" xfId="12244"/>
    <cellStyle name="Свойства элементов измерения 6 8 2" xfId="12245"/>
    <cellStyle name="Свойства элементов измерения 6 8 3" xfId="12246"/>
    <cellStyle name="Свойства элементов измерения 6 9" xfId="12247"/>
    <cellStyle name="Свойства элементов измерения 6_10470_35589_Расчет показателей КФМ" xfId="12248"/>
    <cellStyle name="Свойства элементов измерения 60" xfId="14550"/>
    <cellStyle name="Свойства элементов измерения 61" xfId="14531"/>
    <cellStyle name="Свойства элементов измерения 62" xfId="14551"/>
    <cellStyle name="Свойства элементов измерения 63" xfId="14555"/>
    <cellStyle name="Свойства элементов измерения 64" xfId="14547"/>
    <cellStyle name="Свойства элементов измерения 65" xfId="14566"/>
    <cellStyle name="Свойства элементов измерения 66" xfId="14563"/>
    <cellStyle name="Свойства элементов измерения 67" xfId="14582"/>
    <cellStyle name="Свойства элементов измерения 68" xfId="14570"/>
    <cellStyle name="Свойства элементов измерения 69" xfId="14580"/>
    <cellStyle name="Свойства элементов измерения 7" xfId="12249"/>
    <cellStyle name="Свойства элементов измерения 7 10" xfId="12250"/>
    <cellStyle name="Свойства элементов измерения 7 2" xfId="12251"/>
    <cellStyle name="Свойства элементов измерения 7 2 2" xfId="12252"/>
    <cellStyle name="Свойства элементов измерения 7 2 3" xfId="12253"/>
    <cellStyle name="Свойства элементов измерения 7 3" xfId="12254"/>
    <cellStyle name="Свойства элементов измерения 7 3 2" xfId="12255"/>
    <cellStyle name="Свойства элементов измерения 7 3 3" xfId="12256"/>
    <cellStyle name="Свойства элементов измерения 7 4" xfId="12257"/>
    <cellStyle name="Свойства элементов измерения 7 4 2" xfId="12258"/>
    <cellStyle name="Свойства элементов измерения 7 4 3" xfId="12259"/>
    <cellStyle name="Свойства элементов измерения 7 5" xfId="12260"/>
    <cellStyle name="Свойства элементов измерения 7 5 2" xfId="12261"/>
    <cellStyle name="Свойства элементов измерения 7 5 3" xfId="12262"/>
    <cellStyle name="Свойства элементов измерения 7 6" xfId="12263"/>
    <cellStyle name="Свойства элементов измерения 7 6 2" xfId="12264"/>
    <cellStyle name="Свойства элементов измерения 7 6 3" xfId="12265"/>
    <cellStyle name="Свойства элементов измерения 7 7" xfId="12266"/>
    <cellStyle name="Свойства элементов измерения 7 7 2" xfId="12267"/>
    <cellStyle name="Свойства элементов измерения 7 7 3" xfId="12268"/>
    <cellStyle name="Свойства элементов измерения 7 8" xfId="12269"/>
    <cellStyle name="Свойства элементов измерения 7 8 2" xfId="12270"/>
    <cellStyle name="Свойства элементов измерения 7 8 3" xfId="12271"/>
    <cellStyle name="Свойства элементов измерения 7 9" xfId="12272"/>
    <cellStyle name="Свойства элементов измерения 7_10470_35589_Расчет показателей КФМ" xfId="12273"/>
    <cellStyle name="Свойства элементов измерения 70" xfId="14569"/>
    <cellStyle name="Свойства элементов измерения 71" xfId="14581"/>
    <cellStyle name="Свойства элементов измерения 72" xfId="14587"/>
    <cellStyle name="Свойства элементов измерения 73" xfId="14579"/>
    <cellStyle name="Свойства элементов измерения 74" xfId="14588"/>
    <cellStyle name="Свойства элементов измерения 75" xfId="14583"/>
    <cellStyle name="Свойства элементов измерения 76" xfId="14586"/>
    <cellStyle name="Свойства элементов измерения 77" xfId="14591"/>
    <cellStyle name="Свойства элементов измерения 78" xfId="14594"/>
    <cellStyle name="Свойства элементов измерения 79" xfId="14612"/>
    <cellStyle name="Свойства элементов измерения 8" xfId="12274"/>
    <cellStyle name="Свойства элементов измерения 8 10" xfId="12275"/>
    <cellStyle name="Свойства элементов измерения 8 2" xfId="12276"/>
    <cellStyle name="Свойства элементов измерения 8 2 2" xfId="12277"/>
    <cellStyle name="Свойства элементов измерения 8 2 3" xfId="12278"/>
    <cellStyle name="Свойства элементов измерения 8 3" xfId="12279"/>
    <cellStyle name="Свойства элементов измерения 8 3 2" xfId="12280"/>
    <cellStyle name="Свойства элементов измерения 8 3 3" xfId="12281"/>
    <cellStyle name="Свойства элементов измерения 8 4" xfId="12282"/>
    <cellStyle name="Свойства элементов измерения 8 4 2" xfId="12283"/>
    <cellStyle name="Свойства элементов измерения 8 4 3" xfId="12284"/>
    <cellStyle name="Свойства элементов измерения 8 5" xfId="12285"/>
    <cellStyle name="Свойства элементов измерения 8 5 2" xfId="12286"/>
    <cellStyle name="Свойства элементов измерения 8 5 3" xfId="12287"/>
    <cellStyle name="Свойства элементов измерения 8 6" xfId="12288"/>
    <cellStyle name="Свойства элементов измерения 8 6 2" xfId="12289"/>
    <cellStyle name="Свойства элементов измерения 8 6 3" xfId="12290"/>
    <cellStyle name="Свойства элементов измерения 8 7" xfId="12291"/>
    <cellStyle name="Свойства элементов измерения 8 7 2" xfId="12292"/>
    <cellStyle name="Свойства элементов измерения 8 7 3" xfId="12293"/>
    <cellStyle name="Свойства элементов измерения 8 8" xfId="12294"/>
    <cellStyle name="Свойства элементов измерения 8 8 2" xfId="12295"/>
    <cellStyle name="Свойства элементов измерения 8 8 3" xfId="12296"/>
    <cellStyle name="Свойства элементов измерения 8 9" xfId="12297"/>
    <cellStyle name="Свойства элементов измерения 8_10470_35589_Расчет показателей КФМ" xfId="12298"/>
    <cellStyle name="Свойства элементов измерения 80" xfId="14606"/>
    <cellStyle name="Свойства элементов измерения 81" xfId="14611"/>
    <cellStyle name="Свойства элементов измерения 82" xfId="14605"/>
    <cellStyle name="Свойства элементов измерения 9" xfId="12299"/>
    <cellStyle name="Свойства элементов измерения 9 2" xfId="12300"/>
    <cellStyle name="Свойства элементов измерения 9 2 2" xfId="12301"/>
    <cellStyle name="Свойства элементов измерения 9 2 3" xfId="12302"/>
    <cellStyle name="Свойства элементов измерения 9 3" xfId="12303"/>
    <cellStyle name="Свойства элементов измерения 9 3 2" xfId="12304"/>
    <cellStyle name="Свойства элементов измерения 9 3 3" xfId="12305"/>
    <cellStyle name="Свойства элементов измерения 9 4" xfId="12306"/>
    <cellStyle name="Свойства элементов измерения 9 5" xfId="12307"/>
    <cellStyle name="Связанная ячейка 2" xfId="12308"/>
    <cellStyle name="Связанная ячейка 2 2" xfId="12309"/>
    <cellStyle name="Связанная ячейка 2 2 2" xfId="12310"/>
    <cellStyle name="Связанная ячейка 2 2 3" xfId="12311"/>
    <cellStyle name="Связанная ячейка 2 3" xfId="12312"/>
    <cellStyle name="Связанная ячейка 2 3 2" xfId="12313"/>
    <cellStyle name="Связанная ячейка 2 3 3" xfId="12314"/>
    <cellStyle name="Связанная ячейка 2 4" xfId="12315"/>
    <cellStyle name="Связанная ячейка 2 5" xfId="12316"/>
    <cellStyle name="Связанная ячейка 3" xfId="12317"/>
    <cellStyle name="Связанная ячейка 3 2" xfId="12318"/>
    <cellStyle name="Связанная ячейка 3 2 2" xfId="12319"/>
    <cellStyle name="Связанная ячейка 3 2 3" xfId="12320"/>
    <cellStyle name="Связанная ячейка 3 3" xfId="12321"/>
    <cellStyle name="Связанная ячейка 3 3 2" xfId="12322"/>
    <cellStyle name="Связанная ячейка 3 3 3" xfId="12323"/>
    <cellStyle name="Связанная ячейка 3 4" xfId="12324"/>
    <cellStyle name="Связанная ячейка 3 5" xfId="12325"/>
    <cellStyle name="Связанная ячейка 4" xfId="12326"/>
    <cellStyle name="Связанная ячейка 4 2" xfId="12327"/>
    <cellStyle name="Связанная ячейка 4 2 2" xfId="12328"/>
    <cellStyle name="Связанная ячейка 4 2 3" xfId="12329"/>
    <cellStyle name="Связанная ячейка 4 3" xfId="12330"/>
    <cellStyle name="Связанная ячейка 4 3 2" xfId="12331"/>
    <cellStyle name="Связанная ячейка 4 3 3" xfId="12332"/>
    <cellStyle name="Связанная ячейка 4 4" xfId="12333"/>
    <cellStyle name="Связанная ячейка 4 5" xfId="12334"/>
    <cellStyle name="Связанная ячейка 5" xfId="12335"/>
    <cellStyle name="Связанная ячейка 5 2" xfId="12336"/>
    <cellStyle name="Связанная ячейка 5 3" xfId="12337"/>
    <cellStyle name="Связанная ячейка 6" xfId="12338"/>
    <cellStyle name="Связанная ячейка 6 2" xfId="12339"/>
    <cellStyle name="Связанная ячейка 6 3" xfId="12340"/>
    <cellStyle name="Связанная ячейка 7" xfId="12341"/>
    <cellStyle name="Текст предупреждения 2" xfId="12342"/>
    <cellStyle name="Текст предупреждения 2 2" xfId="12343"/>
    <cellStyle name="Текст предупреждения 2 2 2" xfId="12344"/>
    <cellStyle name="Текст предупреждения 2 2 3" xfId="12345"/>
    <cellStyle name="Текст предупреждения 2 3" xfId="12346"/>
    <cellStyle name="Текст предупреждения 2 3 2" xfId="12347"/>
    <cellStyle name="Текст предупреждения 2 3 3" xfId="12348"/>
    <cellStyle name="Текст предупреждения 2 4" xfId="12349"/>
    <cellStyle name="Текст предупреждения 2 5" xfId="12350"/>
    <cellStyle name="Текст предупреждения 3" xfId="12351"/>
    <cellStyle name="Текст предупреждения 3 2" xfId="12352"/>
    <cellStyle name="Текст предупреждения 3 2 2" xfId="12353"/>
    <cellStyle name="Текст предупреждения 3 2 3" xfId="12354"/>
    <cellStyle name="Текст предупреждения 3 3" xfId="12355"/>
    <cellStyle name="Текст предупреждения 3 3 2" xfId="12356"/>
    <cellStyle name="Текст предупреждения 3 3 3" xfId="12357"/>
    <cellStyle name="Текст предупреждения 3 4" xfId="12358"/>
    <cellStyle name="Текст предупреждения 3 5" xfId="12359"/>
    <cellStyle name="Текст предупреждения 4" xfId="12360"/>
    <cellStyle name="Текст предупреждения 4 2" xfId="12361"/>
    <cellStyle name="Текст предупреждения 4 2 2" xfId="12362"/>
    <cellStyle name="Текст предупреждения 4 2 3" xfId="12363"/>
    <cellStyle name="Текст предупреждения 4 3" xfId="12364"/>
    <cellStyle name="Текст предупреждения 4 3 2" xfId="12365"/>
    <cellStyle name="Текст предупреждения 4 3 3" xfId="12366"/>
    <cellStyle name="Текст предупреждения 4 4" xfId="12367"/>
    <cellStyle name="Текст предупреждения 4 5" xfId="12368"/>
    <cellStyle name="Текст предупреждения 5" xfId="12369"/>
    <cellStyle name="Текст предупреждения 5 2" xfId="12370"/>
    <cellStyle name="Текст предупреждения 5 3" xfId="12371"/>
    <cellStyle name="Текст предупреждения 6" xfId="12372"/>
    <cellStyle name="Текст предупреждения 6 2" xfId="12373"/>
    <cellStyle name="Текст предупреждения 6 3" xfId="12374"/>
    <cellStyle name="Текст предупреждения 7" xfId="12375"/>
    <cellStyle name="Хороший 2" xfId="12376"/>
    <cellStyle name="Хороший 2 2" xfId="12377"/>
    <cellStyle name="Хороший 2 2 2" xfId="12378"/>
    <cellStyle name="Хороший 2 2 3" xfId="12379"/>
    <cellStyle name="Хороший 2 3" xfId="12380"/>
    <cellStyle name="Хороший 2 3 2" xfId="12381"/>
    <cellStyle name="Хороший 2 3 3" xfId="12382"/>
    <cellStyle name="Хороший 2 4" xfId="12383"/>
    <cellStyle name="Хороший 2 5" xfId="12384"/>
    <cellStyle name="Хороший 3" xfId="12385"/>
    <cellStyle name="Хороший 3 2" xfId="12386"/>
    <cellStyle name="Хороший 3 2 2" xfId="12387"/>
    <cellStyle name="Хороший 3 2 3" xfId="12388"/>
    <cellStyle name="Хороший 3 3" xfId="12389"/>
    <cellStyle name="Хороший 3 3 2" xfId="12390"/>
    <cellStyle name="Хороший 3 3 3" xfId="12391"/>
    <cellStyle name="Хороший 3 4" xfId="12392"/>
    <cellStyle name="Хороший 3 5" xfId="12393"/>
    <cellStyle name="Хороший 4" xfId="12394"/>
    <cellStyle name="Хороший 4 2" xfId="12395"/>
    <cellStyle name="Хороший 4 2 2" xfId="12396"/>
    <cellStyle name="Хороший 4 2 3" xfId="12397"/>
    <cellStyle name="Хороший 4 3" xfId="12398"/>
    <cellStyle name="Хороший 4 3 2" xfId="12399"/>
    <cellStyle name="Хороший 4 3 3" xfId="12400"/>
    <cellStyle name="Хороший 4 4" xfId="12401"/>
    <cellStyle name="Хороший 4 5" xfId="12402"/>
    <cellStyle name="Хороший 5" xfId="12403"/>
    <cellStyle name="Хороший 5 2" xfId="12404"/>
    <cellStyle name="Хороший 5 3" xfId="12405"/>
    <cellStyle name="Хороший 6" xfId="12406"/>
    <cellStyle name="Хороший 6 2" xfId="12407"/>
    <cellStyle name="Хороший 6 3" xfId="12408"/>
    <cellStyle name="Хороший 7" xfId="12409"/>
    <cellStyle name="Элементы осей" xfId="3"/>
    <cellStyle name="Элементы осей [печать]" xfId="4"/>
    <cellStyle name="Элементы осей [печать] 10" xfId="12410"/>
    <cellStyle name="Элементы осей [печать] 10 2" xfId="12411"/>
    <cellStyle name="Элементы осей [печать] 10 2 2" xfId="12412"/>
    <cellStyle name="Элементы осей [печать] 10 2 2 2" xfId="12413"/>
    <cellStyle name="Элементы осей [печать] 10 2 2 3" xfId="12414"/>
    <cellStyle name="Элементы осей [печать] 10 2 3" xfId="12415"/>
    <cellStyle name="Элементы осей [печать] 10 2 3 2" xfId="12416"/>
    <cellStyle name="Элементы осей [печать] 10 2 3 3" xfId="12417"/>
    <cellStyle name="Элементы осей [печать] 10 2 3 4" xfId="12418"/>
    <cellStyle name="Элементы осей [печать] 10 2 4" xfId="12419"/>
    <cellStyle name="Элементы осей [печать] 10 2 4 2" xfId="12420"/>
    <cellStyle name="Элементы осей [печать] 10 2 5" xfId="12421"/>
    <cellStyle name="Элементы осей [печать] 10 3" xfId="12422"/>
    <cellStyle name="Элементы осей [печать] 10 3 2" xfId="12423"/>
    <cellStyle name="Элементы осей [печать] 10 3 2 2" xfId="12424"/>
    <cellStyle name="Элементы осей [печать] 10 3 3" xfId="12425"/>
    <cellStyle name="Элементы осей [печать] 10 3 3 2" xfId="12426"/>
    <cellStyle name="Элементы осей [печать] 10 3 4" xfId="12427"/>
    <cellStyle name="Элементы осей [печать] 10 3 5" xfId="12428"/>
    <cellStyle name="Элементы осей [печать] 10 4" xfId="12429"/>
    <cellStyle name="Элементы осей [печать] 10 4 2" xfId="12430"/>
    <cellStyle name="Элементы осей [печать] 10 5" xfId="12431"/>
    <cellStyle name="Элементы осей [печать] 10 5 2" xfId="12432"/>
    <cellStyle name="Элементы осей [печать] 10 6" xfId="12433"/>
    <cellStyle name="Элементы осей [печать] 10 7" xfId="12434"/>
    <cellStyle name="Элементы осей [печать] 11" xfId="12435"/>
    <cellStyle name="Элементы осей [печать] 11 2" xfId="12436"/>
    <cellStyle name="Элементы осей [печать] 11 2 2" xfId="12437"/>
    <cellStyle name="Элементы осей [печать] 11 2 2 2" xfId="12438"/>
    <cellStyle name="Элементы осей [печать] 11 2 2 3" xfId="12439"/>
    <cellStyle name="Элементы осей [печать] 11 2 3" xfId="12440"/>
    <cellStyle name="Элементы осей [печать] 11 2 3 2" xfId="12441"/>
    <cellStyle name="Элементы осей [печать] 11 2 3 3" xfId="12442"/>
    <cellStyle name="Элементы осей [печать] 11 2 3 4" xfId="12443"/>
    <cellStyle name="Элементы осей [печать] 11 2 4" xfId="12444"/>
    <cellStyle name="Элементы осей [печать] 11 2 4 2" xfId="12445"/>
    <cellStyle name="Элементы осей [печать] 11 2 5" xfId="12446"/>
    <cellStyle name="Элементы осей [печать] 11 3" xfId="12447"/>
    <cellStyle name="Элементы осей [печать] 11 3 2" xfId="12448"/>
    <cellStyle name="Элементы осей [печать] 11 3 2 2" xfId="12449"/>
    <cellStyle name="Элементы осей [печать] 11 3 3" xfId="12450"/>
    <cellStyle name="Элементы осей [печать] 11 3 3 2" xfId="12451"/>
    <cellStyle name="Элементы осей [печать] 11 3 4" xfId="12452"/>
    <cellStyle name="Элементы осей [печать] 11 3 5" xfId="12453"/>
    <cellStyle name="Элементы осей [печать] 11 4" xfId="12454"/>
    <cellStyle name="Элементы осей [печать] 11 4 2" xfId="12455"/>
    <cellStyle name="Элементы осей [печать] 11 5" xfId="12456"/>
    <cellStyle name="Элементы осей [печать] 11 5 2" xfId="12457"/>
    <cellStyle name="Элементы осей [печать] 11 6" xfId="12458"/>
    <cellStyle name="Элементы осей [печать] 11 7" xfId="12459"/>
    <cellStyle name="Элементы осей [печать] 12" xfId="12460"/>
    <cellStyle name="Элементы осей [печать] 12 2" xfId="12461"/>
    <cellStyle name="Элементы осей [печать] 12 2 2" xfId="12462"/>
    <cellStyle name="Элементы осей [печать] 12 2 2 2" xfId="12463"/>
    <cellStyle name="Элементы осей [печать] 12 2 2 3" xfId="12464"/>
    <cellStyle name="Элементы осей [печать] 12 2 3" xfId="12465"/>
    <cellStyle name="Элементы осей [печать] 12 2 3 2" xfId="12466"/>
    <cellStyle name="Элементы осей [печать] 12 2 3 3" xfId="12467"/>
    <cellStyle name="Элементы осей [печать] 12 2 3 4" xfId="12468"/>
    <cellStyle name="Элементы осей [печать] 12 2 4" xfId="12469"/>
    <cellStyle name="Элементы осей [печать] 12 2 4 2" xfId="12470"/>
    <cellStyle name="Элементы осей [печать] 12 2 5" xfId="12471"/>
    <cellStyle name="Элементы осей [печать] 12 3" xfId="12472"/>
    <cellStyle name="Элементы осей [печать] 12 3 2" xfId="12473"/>
    <cellStyle name="Элементы осей [печать] 12 3 2 2" xfId="12474"/>
    <cellStyle name="Элементы осей [печать] 12 3 3" xfId="12475"/>
    <cellStyle name="Элементы осей [печать] 12 3 3 2" xfId="12476"/>
    <cellStyle name="Элементы осей [печать] 12 3 4" xfId="12477"/>
    <cellStyle name="Элементы осей [печать] 12 3 5" xfId="12478"/>
    <cellStyle name="Элементы осей [печать] 12 4" xfId="12479"/>
    <cellStyle name="Элементы осей [печать] 12 4 2" xfId="12480"/>
    <cellStyle name="Элементы осей [печать] 12 5" xfId="12481"/>
    <cellStyle name="Элементы осей [печать] 12 5 2" xfId="12482"/>
    <cellStyle name="Элементы осей [печать] 12 6" xfId="12483"/>
    <cellStyle name="Элементы осей [печать] 12 7" xfId="12484"/>
    <cellStyle name="Элементы осей [печать] 13" xfId="12485"/>
    <cellStyle name="Элементы осей [печать] 13 2" xfId="12486"/>
    <cellStyle name="Элементы осей [печать] 13 2 2" xfId="12487"/>
    <cellStyle name="Элементы осей [печать] 13 2 3" xfId="12488"/>
    <cellStyle name="Элементы осей [печать] 13 3" xfId="12489"/>
    <cellStyle name="Элементы осей [печать] 13 3 2" xfId="12490"/>
    <cellStyle name="Элементы осей [печать] 13 3 2 2" xfId="12491"/>
    <cellStyle name="Элементы осей [печать] 13 3 3" xfId="12492"/>
    <cellStyle name="Элементы осей [печать] 13 3 3 2" xfId="12493"/>
    <cellStyle name="Элементы осей [печать] 13 3 4" xfId="12494"/>
    <cellStyle name="Элементы осей [печать] 13 3 5" xfId="12495"/>
    <cellStyle name="Элементы осей [печать] 13 4" xfId="12496"/>
    <cellStyle name="Элементы осей [печать] 13 4 2" xfId="12497"/>
    <cellStyle name="Элементы осей [печать] 13 5" xfId="12498"/>
    <cellStyle name="Элементы осей [печать] 13 5 2" xfId="12499"/>
    <cellStyle name="Элементы осей [печать] 13 6" xfId="12500"/>
    <cellStyle name="Элементы осей [печать] 13 7" xfId="12501"/>
    <cellStyle name="Элементы осей [печать] 14" xfId="12502"/>
    <cellStyle name="Элементы осей [печать] 14 2" xfId="12503"/>
    <cellStyle name="Элементы осей [печать] 14 2 2" xfId="12504"/>
    <cellStyle name="Элементы осей [печать] 14 2 3" xfId="12505"/>
    <cellStyle name="Элементы осей [печать] 14 3" xfId="12506"/>
    <cellStyle name="Элементы осей [печать] 14 3 2" xfId="12507"/>
    <cellStyle name="Элементы осей [печать] 14 3 2 2" xfId="12508"/>
    <cellStyle name="Элементы осей [печать] 14 3 3" xfId="12509"/>
    <cellStyle name="Элементы осей [печать] 14 3 3 2" xfId="12510"/>
    <cellStyle name="Элементы осей [печать] 14 3 4" xfId="12511"/>
    <cellStyle name="Элементы осей [печать] 14 3 5" xfId="12512"/>
    <cellStyle name="Элементы осей [печать] 14 4" xfId="12513"/>
    <cellStyle name="Элементы осей [печать] 14 4 2" xfId="12514"/>
    <cellStyle name="Элементы осей [печать] 14 5" xfId="12515"/>
    <cellStyle name="Элементы осей [печать] 14 5 2" xfId="12516"/>
    <cellStyle name="Элементы осей [печать] 14 6" xfId="12517"/>
    <cellStyle name="Элементы осей [печать] 14 7" xfId="12518"/>
    <cellStyle name="Элементы осей [печать] 15" xfId="12519"/>
    <cellStyle name="Элементы осей [печать] 15 10" xfId="12520"/>
    <cellStyle name="Элементы осей [печать] 15 10 2" xfId="12521"/>
    <cellStyle name="Элементы осей [печать] 15 10 2 2" xfId="12522"/>
    <cellStyle name="Элементы осей [печать] 15 10 3" xfId="12523"/>
    <cellStyle name="Элементы осей [печать] 15 10 3 2" xfId="12524"/>
    <cellStyle name="Элементы осей [печать] 15 10 4" xfId="12525"/>
    <cellStyle name="Элементы осей [печать] 15 10 5" xfId="12526"/>
    <cellStyle name="Элементы осей [печать] 15 11" xfId="12527"/>
    <cellStyle name="Элементы осей [печать] 15 11 2" xfId="12528"/>
    <cellStyle name="Элементы осей [печать] 15 12" xfId="12529"/>
    <cellStyle name="Элементы осей [печать] 15 12 2" xfId="12530"/>
    <cellStyle name="Элементы осей [печать] 15 13" xfId="12531"/>
    <cellStyle name="Элементы осей [печать] 15 14" xfId="12532"/>
    <cellStyle name="Элементы осей [печать] 15 2" xfId="12533"/>
    <cellStyle name="Элементы осей [печать] 15 2 2" xfId="12534"/>
    <cellStyle name="Элементы осей [печать] 15 2 2 2" xfId="12535"/>
    <cellStyle name="Элементы осей [печать] 15 2 2 2 2" xfId="12536"/>
    <cellStyle name="Элементы осей [печать] 15 2 2 3" xfId="12537"/>
    <cellStyle name="Элементы осей [печать] 15 2 2 4" xfId="12538"/>
    <cellStyle name="Элементы осей [печать] 15 2 3" xfId="12539"/>
    <cellStyle name="Элементы осей [печать] 15 2 3 2" xfId="12540"/>
    <cellStyle name="Элементы осей [печать] 15 2 3 2 2" xfId="12541"/>
    <cellStyle name="Элементы осей [печать] 15 2 3 3" xfId="12542"/>
    <cellStyle name="Элементы осей [печать] 15 2 3 4" xfId="12543"/>
    <cellStyle name="Элементы осей [печать] 15 2 4" xfId="12544"/>
    <cellStyle name="Элементы осей [печать] 15 2 4 2" xfId="12545"/>
    <cellStyle name="Элементы осей [печать] 15 2 5" xfId="12546"/>
    <cellStyle name="Элементы осей [печать] 15 3" xfId="12547"/>
    <cellStyle name="Элементы осей [печать] 15 3 2" xfId="12548"/>
    <cellStyle name="Элементы осей [печать] 15 3 2 2" xfId="12549"/>
    <cellStyle name="Элементы осей [печать] 15 3 2 2 2" xfId="12550"/>
    <cellStyle name="Элементы осей [печать] 15 3 2 3" xfId="12551"/>
    <cellStyle name="Элементы осей [печать] 15 3 2 4" xfId="12552"/>
    <cellStyle name="Элементы осей [печать] 15 3 3" xfId="12553"/>
    <cellStyle name="Элементы осей [печать] 15 3 3 2" xfId="12554"/>
    <cellStyle name="Элементы осей [печать] 15 3 3 2 2" xfId="12555"/>
    <cellStyle name="Элементы осей [печать] 15 3 3 3" xfId="12556"/>
    <cellStyle name="Элементы осей [печать] 15 3 3 4" xfId="12557"/>
    <cellStyle name="Элементы осей [печать] 15 3 4" xfId="12558"/>
    <cellStyle name="Элементы осей [печать] 15 3 4 2" xfId="12559"/>
    <cellStyle name="Элементы осей [печать] 15 3 5" xfId="12560"/>
    <cellStyle name="Элементы осей [печать] 15 4" xfId="12561"/>
    <cellStyle name="Элементы осей [печать] 15 4 2" xfId="12562"/>
    <cellStyle name="Элементы осей [печать] 15 4 2 2" xfId="12563"/>
    <cellStyle name="Элементы осей [печать] 15 4 2 2 2" xfId="12564"/>
    <cellStyle name="Элементы осей [печать] 15 4 2 3" xfId="12565"/>
    <cellStyle name="Элементы осей [печать] 15 4 2 4" xfId="12566"/>
    <cellStyle name="Элементы осей [печать] 15 4 3" xfId="12567"/>
    <cellStyle name="Элементы осей [печать] 15 4 3 2" xfId="12568"/>
    <cellStyle name="Элементы осей [печать] 15 4 3 2 2" xfId="12569"/>
    <cellStyle name="Элементы осей [печать] 15 4 3 3" xfId="12570"/>
    <cellStyle name="Элементы осей [печать] 15 4 3 4" xfId="12571"/>
    <cellStyle name="Элементы осей [печать] 15 4 4" xfId="12572"/>
    <cellStyle name="Элементы осей [печать] 15 4 4 2" xfId="12573"/>
    <cellStyle name="Элементы осей [печать] 15 4 5" xfId="12574"/>
    <cellStyle name="Элементы осей [печать] 15 5" xfId="12575"/>
    <cellStyle name="Элементы осей [печать] 15 5 2" xfId="12576"/>
    <cellStyle name="Элементы осей [печать] 15 5 2 2" xfId="12577"/>
    <cellStyle name="Элементы осей [печать] 15 5 2 2 2" xfId="12578"/>
    <cellStyle name="Элементы осей [печать] 15 5 2 3" xfId="12579"/>
    <cellStyle name="Элементы осей [печать] 15 5 2 4" xfId="12580"/>
    <cellStyle name="Элементы осей [печать] 15 5 3" xfId="12581"/>
    <cellStyle name="Элементы осей [печать] 15 5 3 2" xfId="12582"/>
    <cellStyle name="Элементы осей [печать] 15 5 3 2 2" xfId="12583"/>
    <cellStyle name="Элементы осей [печать] 15 5 3 3" xfId="12584"/>
    <cellStyle name="Элементы осей [печать] 15 5 3 4" xfId="12585"/>
    <cellStyle name="Элементы осей [печать] 15 5 4" xfId="12586"/>
    <cellStyle name="Элементы осей [печать] 15 5 4 2" xfId="12587"/>
    <cellStyle name="Элементы осей [печать] 15 5 5" xfId="12588"/>
    <cellStyle name="Элементы осей [печать] 15 6" xfId="12589"/>
    <cellStyle name="Элементы осей [печать] 15 6 2" xfId="12590"/>
    <cellStyle name="Элементы осей [печать] 15 6 2 2" xfId="12591"/>
    <cellStyle name="Элементы осей [печать] 15 6 2 2 2" xfId="12592"/>
    <cellStyle name="Элементы осей [печать] 15 6 2 3" xfId="12593"/>
    <cellStyle name="Элементы осей [печать] 15 6 2 4" xfId="12594"/>
    <cellStyle name="Элементы осей [печать] 15 6 3" xfId="12595"/>
    <cellStyle name="Элементы осей [печать] 15 6 3 2" xfId="12596"/>
    <cellStyle name="Элементы осей [печать] 15 6 3 2 2" xfId="12597"/>
    <cellStyle name="Элементы осей [печать] 15 6 3 3" xfId="12598"/>
    <cellStyle name="Элементы осей [печать] 15 6 3 4" xfId="12599"/>
    <cellStyle name="Элементы осей [печать] 15 6 4" xfId="12600"/>
    <cellStyle name="Элементы осей [печать] 15 6 4 2" xfId="12601"/>
    <cellStyle name="Элементы осей [печать] 15 6 5" xfId="12602"/>
    <cellStyle name="Элементы осей [печать] 15 7" xfId="12603"/>
    <cellStyle name="Элементы осей [печать] 15 7 2" xfId="12604"/>
    <cellStyle name="Элементы осей [печать] 15 7 2 2" xfId="12605"/>
    <cellStyle name="Элементы осей [печать] 15 7 2 2 2" xfId="12606"/>
    <cellStyle name="Элементы осей [печать] 15 7 2 3" xfId="12607"/>
    <cellStyle name="Элементы осей [печать] 15 7 2 4" xfId="12608"/>
    <cellStyle name="Элементы осей [печать] 15 7 3" xfId="12609"/>
    <cellStyle name="Элементы осей [печать] 15 7 3 2" xfId="12610"/>
    <cellStyle name="Элементы осей [печать] 15 7 3 2 2" xfId="12611"/>
    <cellStyle name="Элементы осей [печать] 15 7 3 3" xfId="12612"/>
    <cellStyle name="Элементы осей [печать] 15 7 3 4" xfId="12613"/>
    <cellStyle name="Элементы осей [печать] 15 7 4" xfId="12614"/>
    <cellStyle name="Элементы осей [печать] 15 7 4 2" xfId="12615"/>
    <cellStyle name="Элементы осей [печать] 15 7 5" xfId="12616"/>
    <cellStyle name="Элементы осей [печать] 15 8" xfId="12617"/>
    <cellStyle name="Элементы осей [печать] 15 8 2" xfId="12618"/>
    <cellStyle name="Элементы осей [печать] 15 8 2 2" xfId="12619"/>
    <cellStyle name="Элементы осей [печать] 15 8 2 2 2" xfId="12620"/>
    <cellStyle name="Элементы осей [печать] 15 8 2 3" xfId="12621"/>
    <cellStyle name="Элементы осей [печать] 15 8 2 4" xfId="12622"/>
    <cellStyle name="Элементы осей [печать] 15 8 3" xfId="12623"/>
    <cellStyle name="Элементы осей [печать] 15 8 3 2" xfId="12624"/>
    <cellStyle name="Элементы осей [печать] 15 8 3 2 2" xfId="12625"/>
    <cellStyle name="Элементы осей [печать] 15 8 3 3" xfId="12626"/>
    <cellStyle name="Элементы осей [печать] 15 8 3 4" xfId="12627"/>
    <cellStyle name="Элементы осей [печать] 15 8 4" xfId="12628"/>
    <cellStyle name="Элементы осей [печать] 15 8 4 2" xfId="12629"/>
    <cellStyle name="Элементы осей [печать] 15 8 5" xfId="12630"/>
    <cellStyle name="Элементы осей [печать] 15 9" xfId="12631"/>
    <cellStyle name="Элементы осей [печать] 15 9 2" xfId="12632"/>
    <cellStyle name="Элементы осей [печать] 15 9 3" xfId="12633"/>
    <cellStyle name="Элементы осей [печать] 15_10470_35589_Расчет показателей КФМ" xfId="12634"/>
    <cellStyle name="Элементы осей [печать] 16" xfId="12635"/>
    <cellStyle name="Элементы осей [печать] 16 2" xfId="12636"/>
    <cellStyle name="Элементы осей [печать] 16 2 2" xfId="12637"/>
    <cellStyle name="Элементы осей [печать] 16 2 3" xfId="12638"/>
    <cellStyle name="Элементы осей [печать] 16 3" xfId="12639"/>
    <cellStyle name="Элементы осей [печать] 16 3 2" xfId="12640"/>
    <cellStyle name="Элементы осей [печать] 16 3 2 2" xfId="12641"/>
    <cellStyle name="Элементы осей [печать] 16 3 3" xfId="12642"/>
    <cellStyle name="Элементы осей [печать] 16 3 3 2" xfId="12643"/>
    <cellStyle name="Элементы осей [печать] 16 3 4" xfId="12644"/>
    <cellStyle name="Элементы осей [печать] 16 3 5" xfId="12645"/>
    <cellStyle name="Элементы осей [печать] 16 4" xfId="12646"/>
    <cellStyle name="Элементы осей [печать] 16 4 2" xfId="12647"/>
    <cellStyle name="Элементы осей [печать] 16 5" xfId="12648"/>
    <cellStyle name="Элементы осей [печать] 16 5 2" xfId="12649"/>
    <cellStyle name="Элементы осей [печать] 16 6" xfId="12650"/>
    <cellStyle name="Элементы осей [печать] 16 7" xfId="12651"/>
    <cellStyle name="Элементы осей [печать] 17" xfId="12652"/>
    <cellStyle name="Элементы осей [печать] 17 2" xfId="12653"/>
    <cellStyle name="Элементы осей [печать] 17 2 2" xfId="12654"/>
    <cellStyle name="Элементы осей [печать] 17 2 3" xfId="12655"/>
    <cellStyle name="Элементы осей [печать] 17 3" xfId="12656"/>
    <cellStyle name="Элементы осей [печать] 17 3 2" xfId="12657"/>
    <cellStyle name="Элементы осей [печать] 17 3 2 2" xfId="12658"/>
    <cellStyle name="Элементы осей [печать] 17 3 3" xfId="12659"/>
    <cellStyle name="Элементы осей [печать] 17 3 3 2" xfId="12660"/>
    <cellStyle name="Элементы осей [печать] 17 3 4" xfId="12661"/>
    <cellStyle name="Элементы осей [печать] 17 3 5" xfId="12662"/>
    <cellStyle name="Элементы осей [печать] 17 4" xfId="12663"/>
    <cellStyle name="Элементы осей [печать] 17 4 2" xfId="12664"/>
    <cellStyle name="Элементы осей [печать] 17 5" xfId="12665"/>
    <cellStyle name="Элементы осей [печать] 17 5 2" xfId="12666"/>
    <cellStyle name="Элементы осей [печать] 17 6" xfId="12667"/>
    <cellStyle name="Элементы осей [печать] 17 7" xfId="12668"/>
    <cellStyle name="Элементы осей [печать] 18" xfId="12669"/>
    <cellStyle name="Элементы осей [печать] 18 2" xfId="12670"/>
    <cellStyle name="Элементы осей [печать] 18 2 2" xfId="12671"/>
    <cellStyle name="Элементы осей [печать] 18 2 3" xfId="12672"/>
    <cellStyle name="Элементы осей [печать] 18 3" xfId="12673"/>
    <cellStyle name="Элементы осей [печать] 18 3 2" xfId="12674"/>
    <cellStyle name="Элементы осей [печать] 18 3 2 2" xfId="12675"/>
    <cellStyle name="Элементы осей [печать] 18 3 3" xfId="12676"/>
    <cellStyle name="Элементы осей [печать] 18 3 3 2" xfId="12677"/>
    <cellStyle name="Элементы осей [печать] 18 3 4" xfId="12678"/>
    <cellStyle name="Элементы осей [печать] 18 3 5" xfId="12679"/>
    <cellStyle name="Элементы осей [печать] 18 4" xfId="12680"/>
    <cellStyle name="Элементы осей [печать] 18 4 2" xfId="12681"/>
    <cellStyle name="Элементы осей [печать] 18 5" xfId="12682"/>
    <cellStyle name="Элементы осей [печать] 18 5 2" xfId="12683"/>
    <cellStyle name="Элементы осей [печать] 18 6" xfId="12684"/>
    <cellStyle name="Элементы осей [печать] 18 7" xfId="12685"/>
    <cellStyle name="Элементы осей [печать] 19" xfId="12686"/>
    <cellStyle name="Элементы осей [печать] 19 2" xfId="12687"/>
    <cellStyle name="Элементы осей [печать] 19 2 2" xfId="12688"/>
    <cellStyle name="Элементы осей [печать] 19 2 3" xfId="12689"/>
    <cellStyle name="Элементы осей [печать] 19 3" xfId="12690"/>
    <cellStyle name="Элементы осей [печать] 19 3 2" xfId="12691"/>
    <cellStyle name="Элементы осей [печать] 19 3 2 2" xfId="12692"/>
    <cellStyle name="Элементы осей [печать] 19 3 3" xfId="12693"/>
    <cellStyle name="Элементы осей [печать] 19 3 3 2" xfId="12694"/>
    <cellStyle name="Элементы осей [печать] 19 3 4" xfId="12695"/>
    <cellStyle name="Элементы осей [печать] 19 3 5" xfId="12696"/>
    <cellStyle name="Элементы осей [печать] 19 4" xfId="12697"/>
    <cellStyle name="Элементы осей [печать] 19 4 2" xfId="12698"/>
    <cellStyle name="Элементы осей [печать] 19 5" xfId="12699"/>
    <cellStyle name="Элементы осей [печать] 19 5 2" xfId="12700"/>
    <cellStyle name="Элементы осей [печать] 19 6" xfId="12701"/>
    <cellStyle name="Элементы осей [печать] 19 7" xfId="12702"/>
    <cellStyle name="Элементы осей [печать] 2" xfId="12703"/>
    <cellStyle name="Элементы осей [печать] 2 10" xfId="12704"/>
    <cellStyle name="Элементы осей [печать] 2 10 2" xfId="12705"/>
    <cellStyle name="Элементы осей [печать] 2 10 2 2" xfId="12706"/>
    <cellStyle name="Элементы осей [печать] 2 10 3" xfId="12707"/>
    <cellStyle name="Элементы осей [печать] 2 10 3 2" xfId="12708"/>
    <cellStyle name="Элементы осей [печать] 2 10 4" xfId="12709"/>
    <cellStyle name="Элементы осей [печать] 2 10 5" xfId="12710"/>
    <cellStyle name="Элементы осей [печать] 2 11" xfId="12711"/>
    <cellStyle name="Элементы осей [печать] 2 11 2" xfId="12712"/>
    <cellStyle name="Элементы осей [печать] 2 11 3" xfId="12713"/>
    <cellStyle name="Элементы осей [печать] 2 11 4" xfId="12714"/>
    <cellStyle name="Элементы осей [печать] 2 11 5" xfId="12715"/>
    <cellStyle name="Элементы осей [печать] 2 12" xfId="12716"/>
    <cellStyle name="Элементы осей [печать] 2 12 2" xfId="12717"/>
    <cellStyle name="Элементы осей [печать] 2 13" xfId="12718"/>
    <cellStyle name="Элементы осей [печать] 2 14" xfId="12719"/>
    <cellStyle name="Элементы осей [печать] 2 15" xfId="12720"/>
    <cellStyle name="Элементы осей [печать] 2 2" xfId="12721"/>
    <cellStyle name="Элементы осей [печать] 2 2 10" xfId="12722"/>
    <cellStyle name="Элементы осей [печать] 2 2 10 2" xfId="12723"/>
    <cellStyle name="Элементы осей [печать] 2 2 10 2 2" xfId="12724"/>
    <cellStyle name="Элементы осей [печать] 2 2 10 3" xfId="12725"/>
    <cellStyle name="Элементы осей [печать] 2 2 10 4" xfId="12726"/>
    <cellStyle name="Элементы осей [печать] 2 2 11" xfId="12727"/>
    <cellStyle name="Элементы осей [печать] 2 2 11 2" xfId="12728"/>
    <cellStyle name="Элементы осей [печать] 2 2 12" xfId="12729"/>
    <cellStyle name="Элементы осей [печать] 2 2 2" xfId="12730"/>
    <cellStyle name="Элементы осей [печать] 2 2 2 2" xfId="12731"/>
    <cellStyle name="Элементы осей [печать] 2 2 2 2 2" xfId="12732"/>
    <cellStyle name="Элементы осей [печать] 2 2 2 2 3" xfId="12733"/>
    <cellStyle name="Элементы осей [печать] 2 2 2 3" xfId="12734"/>
    <cellStyle name="Элементы осей [печать] 2 2 2 3 2" xfId="12735"/>
    <cellStyle name="Элементы осей [печать] 2 2 2 3 2 2" xfId="12736"/>
    <cellStyle name="Элементы осей [печать] 2 2 2 3 3" xfId="12737"/>
    <cellStyle name="Элементы осей [печать] 2 2 2 3 4" xfId="12738"/>
    <cellStyle name="Элементы осей [печать] 2 2 2 3 5" xfId="12739"/>
    <cellStyle name="Элементы осей [печать] 2 2 2 4" xfId="12740"/>
    <cellStyle name="Элементы осей [печать] 2 2 2 4 2" xfId="12741"/>
    <cellStyle name="Элементы осей [печать] 2 2 2 5" xfId="12742"/>
    <cellStyle name="Элементы осей [печать] 2 2 2 6" xfId="12743"/>
    <cellStyle name="Элементы осей [печать] 2 2 2 7" xfId="12744"/>
    <cellStyle name="Элементы осей [печать] 2 2 3" xfId="12745"/>
    <cellStyle name="Элементы осей [печать] 2 2 3 2" xfId="12746"/>
    <cellStyle name="Элементы осей [печать] 2 2 3 2 2" xfId="12747"/>
    <cellStyle name="Элементы осей [печать] 2 2 3 2 3" xfId="12748"/>
    <cellStyle name="Элементы осей [печать] 2 2 3 3" xfId="12749"/>
    <cellStyle name="Элементы осей [печать] 2 2 3 3 2" xfId="12750"/>
    <cellStyle name="Элементы осей [печать] 2 2 3 3 2 2" xfId="12751"/>
    <cellStyle name="Элементы осей [печать] 2 2 3 3 3" xfId="12752"/>
    <cellStyle name="Элементы осей [печать] 2 2 3 3 4" xfId="12753"/>
    <cellStyle name="Элементы осей [печать] 2 2 3 3 5" xfId="12754"/>
    <cellStyle name="Элементы осей [печать] 2 2 3 4" xfId="12755"/>
    <cellStyle name="Элементы осей [печать] 2 2 3 4 2" xfId="12756"/>
    <cellStyle name="Элементы осей [печать] 2 2 3 5" xfId="12757"/>
    <cellStyle name="Элементы осей [печать] 2 2 3 6" xfId="12758"/>
    <cellStyle name="Элементы осей [печать] 2 2 3 7" xfId="12759"/>
    <cellStyle name="Элементы осей [печать] 2 2 4" xfId="12760"/>
    <cellStyle name="Элементы осей [печать] 2 2 4 2" xfId="12761"/>
    <cellStyle name="Элементы осей [печать] 2 2 4 2 2" xfId="12762"/>
    <cellStyle name="Элементы осей [печать] 2 2 4 2 3" xfId="12763"/>
    <cellStyle name="Элементы осей [печать] 2 2 4 3" xfId="12764"/>
    <cellStyle name="Элементы осей [печать] 2 2 4 3 2" xfId="12765"/>
    <cellStyle name="Элементы осей [печать] 2 2 4 3 2 2" xfId="12766"/>
    <cellStyle name="Элементы осей [печать] 2 2 4 3 3" xfId="12767"/>
    <cellStyle name="Элементы осей [печать] 2 2 4 3 4" xfId="12768"/>
    <cellStyle name="Элементы осей [печать] 2 2 4 3 5" xfId="12769"/>
    <cellStyle name="Элементы осей [печать] 2 2 4 4" xfId="12770"/>
    <cellStyle name="Элементы осей [печать] 2 2 4 4 2" xfId="12771"/>
    <cellStyle name="Элементы осей [печать] 2 2 4 5" xfId="12772"/>
    <cellStyle name="Элементы осей [печать] 2 2 4 6" xfId="12773"/>
    <cellStyle name="Элементы осей [печать] 2 2 4 7" xfId="12774"/>
    <cellStyle name="Элементы осей [печать] 2 2 5" xfId="12775"/>
    <cellStyle name="Элементы осей [печать] 2 2 5 2" xfId="12776"/>
    <cellStyle name="Элементы осей [печать] 2 2 5 2 2" xfId="12777"/>
    <cellStyle name="Элементы осей [печать] 2 2 5 2 3" xfId="12778"/>
    <cellStyle name="Элементы осей [печать] 2 2 5 3" xfId="12779"/>
    <cellStyle name="Элементы осей [печать] 2 2 5 3 2" xfId="12780"/>
    <cellStyle name="Элементы осей [печать] 2 2 5 3 2 2" xfId="12781"/>
    <cellStyle name="Элементы осей [печать] 2 2 5 3 3" xfId="12782"/>
    <cellStyle name="Элементы осей [печать] 2 2 5 3 4" xfId="12783"/>
    <cellStyle name="Элементы осей [печать] 2 2 5 3 5" xfId="12784"/>
    <cellStyle name="Элементы осей [печать] 2 2 5 4" xfId="12785"/>
    <cellStyle name="Элементы осей [печать] 2 2 5 4 2" xfId="12786"/>
    <cellStyle name="Элементы осей [печать] 2 2 5 5" xfId="12787"/>
    <cellStyle name="Элементы осей [печать] 2 2 5 6" xfId="12788"/>
    <cellStyle name="Элементы осей [печать] 2 2 5 7" xfId="12789"/>
    <cellStyle name="Элементы осей [печать] 2 2 6" xfId="12790"/>
    <cellStyle name="Элементы осей [печать] 2 2 6 2" xfId="12791"/>
    <cellStyle name="Элементы осей [печать] 2 2 6 2 2" xfId="12792"/>
    <cellStyle name="Элементы осей [печать] 2 2 6 2 3" xfId="12793"/>
    <cellStyle name="Элементы осей [печать] 2 2 6 3" xfId="12794"/>
    <cellStyle name="Элементы осей [печать] 2 2 6 3 2" xfId="12795"/>
    <cellStyle name="Элементы осей [печать] 2 2 6 3 2 2" xfId="12796"/>
    <cellStyle name="Элементы осей [печать] 2 2 6 3 3" xfId="12797"/>
    <cellStyle name="Элементы осей [печать] 2 2 6 3 4" xfId="12798"/>
    <cellStyle name="Элементы осей [печать] 2 2 6 3 5" xfId="12799"/>
    <cellStyle name="Элементы осей [печать] 2 2 6 4" xfId="12800"/>
    <cellStyle name="Элементы осей [печать] 2 2 6 4 2" xfId="12801"/>
    <cellStyle name="Элементы осей [печать] 2 2 6 5" xfId="12802"/>
    <cellStyle name="Элементы осей [печать] 2 2 6 6" xfId="12803"/>
    <cellStyle name="Элементы осей [печать] 2 2 6 7" xfId="12804"/>
    <cellStyle name="Элементы осей [печать] 2 2 7" xfId="12805"/>
    <cellStyle name="Элементы осей [печать] 2 2 7 2" xfId="12806"/>
    <cellStyle name="Элементы осей [печать] 2 2 7 2 2" xfId="12807"/>
    <cellStyle name="Элементы осей [печать] 2 2 7 2 3" xfId="12808"/>
    <cellStyle name="Элементы осей [печать] 2 2 7 3" xfId="12809"/>
    <cellStyle name="Элементы осей [печать] 2 2 7 3 2" xfId="12810"/>
    <cellStyle name="Элементы осей [печать] 2 2 7 3 2 2" xfId="12811"/>
    <cellStyle name="Элементы осей [печать] 2 2 7 3 3" xfId="12812"/>
    <cellStyle name="Элементы осей [печать] 2 2 7 3 4" xfId="12813"/>
    <cellStyle name="Элементы осей [печать] 2 2 7 3 5" xfId="12814"/>
    <cellStyle name="Элементы осей [печать] 2 2 7 4" xfId="12815"/>
    <cellStyle name="Элементы осей [печать] 2 2 7 4 2" xfId="12816"/>
    <cellStyle name="Элементы осей [печать] 2 2 7 5" xfId="12817"/>
    <cellStyle name="Элементы осей [печать] 2 2 7 6" xfId="12818"/>
    <cellStyle name="Элементы осей [печать] 2 2 7 7" xfId="12819"/>
    <cellStyle name="Элементы осей [печать] 2 2 8" xfId="12820"/>
    <cellStyle name="Элементы осей [печать] 2 2 8 2" xfId="12821"/>
    <cellStyle name="Элементы осей [печать] 2 2 8 2 2" xfId="12822"/>
    <cellStyle name="Элементы осей [печать] 2 2 8 2 3" xfId="12823"/>
    <cellStyle name="Элементы осей [печать] 2 2 8 3" xfId="12824"/>
    <cellStyle name="Элементы осей [печать] 2 2 8 3 2" xfId="12825"/>
    <cellStyle name="Элементы осей [печать] 2 2 8 3 2 2" xfId="12826"/>
    <cellStyle name="Элементы осей [печать] 2 2 8 3 3" xfId="12827"/>
    <cellStyle name="Элементы осей [печать] 2 2 8 3 4" xfId="12828"/>
    <cellStyle name="Элементы осей [печать] 2 2 8 3 5" xfId="12829"/>
    <cellStyle name="Элементы осей [печать] 2 2 8 4" xfId="12830"/>
    <cellStyle name="Элементы осей [печать] 2 2 8 4 2" xfId="12831"/>
    <cellStyle name="Элементы осей [печать] 2 2 8 5" xfId="12832"/>
    <cellStyle name="Элементы осей [печать] 2 2 8 6" xfId="12833"/>
    <cellStyle name="Элементы осей [печать] 2 2 8 7" xfId="12834"/>
    <cellStyle name="Элементы осей [печать] 2 2 9" xfId="12835"/>
    <cellStyle name="Элементы осей [печать] 2 2 9 2" xfId="12836"/>
    <cellStyle name="Элементы осей [печать] 2 2 9 2 2" xfId="12837"/>
    <cellStyle name="Элементы осей [печать] 2 2 9 2 2 2" xfId="12838"/>
    <cellStyle name="Элементы осей [печать] 2 2 9 2 3" xfId="12839"/>
    <cellStyle name="Элементы осей [печать] 2 2 9 2 4" xfId="12840"/>
    <cellStyle name="Элементы осей [печать] 2 2 9 3" xfId="12841"/>
    <cellStyle name="Элементы осей [печать] 2 2 9 3 2" xfId="12842"/>
    <cellStyle name="Элементы осей [печать] 2 2 9 3 3" xfId="12843"/>
    <cellStyle name="Элементы осей [печать] 2 2 9 4" xfId="12844"/>
    <cellStyle name="Элементы осей [печать] 2 2 9 5" xfId="12845"/>
    <cellStyle name="Элементы осей [печать] 2 2 9 6" xfId="12846"/>
    <cellStyle name="Элементы осей [печать] 2 2_10470_35589_Расчет показателей КФМ" xfId="12847"/>
    <cellStyle name="Элементы осей [печать] 2 3" xfId="12848"/>
    <cellStyle name="Элементы осей [печать] 2 3 2" xfId="12849"/>
    <cellStyle name="Элементы осей [печать] 2 3 2 2" xfId="12850"/>
    <cellStyle name="Элементы осей [печать] 2 3 2 3" xfId="12851"/>
    <cellStyle name="Элементы осей [печать] 2 3 3" xfId="12852"/>
    <cellStyle name="Элементы осей [печать] 2 3 3 2" xfId="12853"/>
    <cellStyle name="Элементы осей [печать] 2 3 3 2 2" xfId="12854"/>
    <cellStyle name="Элементы осей [печать] 2 3 3 3" xfId="12855"/>
    <cellStyle name="Элементы осей [печать] 2 3 3 4" xfId="12856"/>
    <cellStyle name="Элементы осей [печать] 2 3 3 5" xfId="12857"/>
    <cellStyle name="Элементы осей [печать] 2 3 4" xfId="12858"/>
    <cellStyle name="Элементы осей [печать] 2 3 4 2" xfId="12859"/>
    <cellStyle name="Элементы осей [печать] 2 3 5" xfId="12860"/>
    <cellStyle name="Элементы осей [печать] 2 3 6" xfId="12861"/>
    <cellStyle name="Элементы осей [печать] 2 3 7" xfId="12862"/>
    <cellStyle name="Элементы осей [печать] 2 4" xfId="12863"/>
    <cellStyle name="Элементы осей [печать] 2 4 2" xfId="12864"/>
    <cellStyle name="Элементы осей [печать] 2 4 2 2" xfId="12865"/>
    <cellStyle name="Элементы осей [печать] 2 4 2 2 2" xfId="12866"/>
    <cellStyle name="Элементы осей [печать] 2 4 2 3" xfId="12867"/>
    <cellStyle name="Элементы осей [печать] 2 4 2 4" xfId="12868"/>
    <cellStyle name="Элементы осей [печать] 2 4 3" xfId="12869"/>
    <cellStyle name="Элементы осей [печать] 2 4 3 2" xfId="12870"/>
    <cellStyle name="Элементы осей [печать] 2 4 3 2 2" xfId="12871"/>
    <cellStyle name="Элементы осей [печать] 2 4 3 3" xfId="12872"/>
    <cellStyle name="Элементы осей [печать] 2 4 3 4" xfId="12873"/>
    <cellStyle name="Элементы осей [печать] 2 4 4" xfId="12874"/>
    <cellStyle name="Элементы осей [печать] 2 4 4 2" xfId="12875"/>
    <cellStyle name="Элементы осей [печать] 2 4 5" xfId="12876"/>
    <cellStyle name="Элементы осей [печать] 2 5" xfId="12877"/>
    <cellStyle name="Элементы осей [печать] 2 5 2" xfId="12878"/>
    <cellStyle name="Элементы осей [печать] 2 5 2 2" xfId="12879"/>
    <cellStyle name="Элементы осей [печать] 2 5 2 2 2" xfId="12880"/>
    <cellStyle name="Элементы осей [печать] 2 5 2 3" xfId="12881"/>
    <cellStyle name="Элементы осей [печать] 2 5 2 4" xfId="12882"/>
    <cellStyle name="Элементы осей [печать] 2 5 3" xfId="12883"/>
    <cellStyle name="Элементы осей [печать] 2 5 3 2" xfId="12884"/>
    <cellStyle name="Элементы осей [печать] 2 5 3 2 2" xfId="12885"/>
    <cellStyle name="Элементы осей [печать] 2 5 3 3" xfId="12886"/>
    <cellStyle name="Элементы осей [печать] 2 5 3 4" xfId="12887"/>
    <cellStyle name="Элементы осей [печать] 2 5 4" xfId="12888"/>
    <cellStyle name="Элементы осей [печать] 2 5 4 2" xfId="12889"/>
    <cellStyle name="Элементы осей [печать] 2 5 5" xfId="12890"/>
    <cellStyle name="Элементы осей [печать] 2 6" xfId="12891"/>
    <cellStyle name="Элементы осей [печать] 2 6 2" xfId="12892"/>
    <cellStyle name="Элементы осей [печать] 2 6 2 2" xfId="12893"/>
    <cellStyle name="Элементы осей [печать] 2 6 2 2 2" xfId="12894"/>
    <cellStyle name="Элементы осей [печать] 2 6 2 3" xfId="12895"/>
    <cellStyle name="Элементы осей [печать] 2 6 2 4" xfId="12896"/>
    <cellStyle name="Элементы осей [печать] 2 6 3" xfId="12897"/>
    <cellStyle name="Элементы осей [печать] 2 6 3 2" xfId="12898"/>
    <cellStyle name="Элементы осей [печать] 2 6 3 2 2" xfId="12899"/>
    <cellStyle name="Элементы осей [печать] 2 6 3 3" xfId="12900"/>
    <cellStyle name="Элементы осей [печать] 2 6 3 4" xfId="12901"/>
    <cellStyle name="Элементы осей [печать] 2 6 4" xfId="12902"/>
    <cellStyle name="Элементы осей [печать] 2 6 4 2" xfId="12903"/>
    <cellStyle name="Элементы осей [печать] 2 6 5" xfId="12904"/>
    <cellStyle name="Элементы осей [печать] 2 7" xfId="12905"/>
    <cellStyle name="Элементы осей [печать] 2 7 2" xfId="12906"/>
    <cellStyle name="Элементы осей [печать] 2 7 2 2" xfId="12907"/>
    <cellStyle name="Элементы осей [печать] 2 7 2 2 2" xfId="12908"/>
    <cellStyle name="Элементы осей [печать] 2 7 2 3" xfId="12909"/>
    <cellStyle name="Элементы осей [печать] 2 7 2 4" xfId="12910"/>
    <cellStyle name="Элементы осей [печать] 2 7 3" xfId="12911"/>
    <cellStyle name="Элементы осей [печать] 2 7 3 2" xfId="12912"/>
    <cellStyle name="Элементы осей [печать] 2 7 3 2 2" xfId="12913"/>
    <cellStyle name="Элементы осей [печать] 2 7 3 3" xfId="12914"/>
    <cellStyle name="Элементы осей [печать] 2 7 3 4" xfId="12915"/>
    <cellStyle name="Элементы осей [печать] 2 7 4" xfId="12916"/>
    <cellStyle name="Элементы осей [печать] 2 7 4 2" xfId="12917"/>
    <cellStyle name="Элементы осей [печать] 2 7 5" xfId="12918"/>
    <cellStyle name="Элементы осей [печать] 2 8" xfId="12919"/>
    <cellStyle name="Элементы осей [печать] 2 8 2" xfId="12920"/>
    <cellStyle name="Элементы осей [печать] 2 8 2 2" xfId="12921"/>
    <cellStyle name="Элементы осей [печать] 2 8 2 2 2" xfId="12922"/>
    <cellStyle name="Элементы осей [печать] 2 8 2 3" xfId="12923"/>
    <cellStyle name="Элементы осей [печать] 2 8 2 4" xfId="12924"/>
    <cellStyle name="Элементы осей [печать] 2 8 3" xfId="12925"/>
    <cellStyle name="Элементы осей [печать] 2 8 3 2" xfId="12926"/>
    <cellStyle name="Элементы осей [печать] 2 8 3 2 2" xfId="12927"/>
    <cellStyle name="Элементы осей [печать] 2 8 3 3" xfId="12928"/>
    <cellStyle name="Элементы осей [печать] 2 8 3 4" xfId="12929"/>
    <cellStyle name="Элементы осей [печать] 2 8 4" xfId="12930"/>
    <cellStyle name="Элементы осей [печать] 2 8 4 2" xfId="12931"/>
    <cellStyle name="Элементы осей [печать] 2 8 5" xfId="12932"/>
    <cellStyle name="Элементы осей [печать] 2 9" xfId="12933"/>
    <cellStyle name="Элементы осей [печать] 2 9 2" xfId="12934"/>
    <cellStyle name="Элементы осей [печать] 2 9 2 2" xfId="12935"/>
    <cellStyle name="Элементы осей [печать] 2 9 2 2 2" xfId="12936"/>
    <cellStyle name="Элементы осей [печать] 2 9 2 3" xfId="12937"/>
    <cellStyle name="Элементы осей [печать] 2 9 2 4" xfId="12938"/>
    <cellStyle name="Элементы осей [печать] 2 9 3" xfId="12939"/>
    <cellStyle name="Элементы осей [печать] 2 9 3 2" xfId="12940"/>
    <cellStyle name="Элементы осей [печать] 2 9 3 2 2" xfId="12941"/>
    <cellStyle name="Элементы осей [печать] 2 9 3 3" xfId="12942"/>
    <cellStyle name="Элементы осей [печать] 2 9 3 4" xfId="12943"/>
    <cellStyle name="Элементы осей [печать] 2 9 4" xfId="12944"/>
    <cellStyle name="Элементы осей [печать] 2 9 4 2" xfId="12945"/>
    <cellStyle name="Элементы осей [печать] 2 9 5" xfId="12946"/>
    <cellStyle name="Элементы осей [печать] 2_10470_35589_Расчет показателей КФМ" xfId="12947"/>
    <cellStyle name="Элементы осей [печать] 20" xfId="12948"/>
    <cellStyle name="Элементы осей [печать] 20 2" xfId="12949"/>
    <cellStyle name="Элементы осей [печать] 20 2 2" xfId="12950"/>
    <cellStyle name="Элементы осей [печать] 20 2 3" xfId="12951"/>
    <cellStyle name="Элементы осей [печать] 20 3" xfId="12952"/>
    <cellStyle name="Элементы осей [печать] 20 3 2" xfId="12953"/>
    <cellStyle name="Элементы осей [печать] 20 3 2 2" xfId="12954"/>
    <cellStyle name="Элементы осей [печать] 20 3 3" xfId="12955"/>
    <cellStyle name="Элементы осей [печать] 20 3 3 2" xfId="12956"/>
    <cellStyle name="Элементы осей [печать] 20 3 4" xfId="12957"/>
    <cellStyle name="Элементы осей [печать] 20 3 5" xfId="12958"/>
    <cellStyle name="Элементы осей [печать] 20 4" xfId="12959"/>
    <cellStyle name="Элементы осей [печать] 20 4 2" xfId="12960"/>
    <cellStyle name="Элементы осей [печать] 20 5" xfId="12961"/>
    <cellStyle name="Элементы осей [печать] 20 5 2" xfId="12962"/>
    <cellStyle name="Элементы осей [печать] 20 6" xfId="12963"/>
    <cellStyle name="Элементы осей [печать] 20 7" xfId="12964"/>
    <cellStyle name="Элементы осей [печать] 21" xfId="12965"/>
    <cellStyle name="Элементы осей [печать] 21 2" xfId="12966"/>
    <cellStyle name="Элементы осей [печать] 21 2 2" xfId="12967"/>
    <cellStyle name="Элементы осей [печать] 21 2 3" xfId="12968"/>
    <cellStyle name="Элементы осей [печать] 21 3" xfId="12969"/>
    <cellStyle name="Элементы осей [печать] 21 3 2" xfId="12970"/>
    <cellStyle name="Элементы осей [печать] 21 3 2 2" xfId="12971"/>
    <cellStyle name="Элементы осей [печать] 21 3 3" xfId="12972"/>
    <cellStyle name="Элементы осей [печать] 21 3 3 2" xfId="12973"/>
    <cellStyle name="Элементы осей [печать] 21 3 4" xfId="12974"/>
    <cellStyle name="Элементы осей [печать] 21 3 5" xfId="12975"/>
    <cellStyle name="Элементы осей [печать] 21 4" xfId="12976"/>
    <cellStyle name="Элементы осей [печать] 21 4 2" xfId="12977"/>
    <cellStyle name="Элементы осей [печать] 21 5" xfId="12978"/>
    <cellStyle name="Элементы осей [печать] 21 5 2" xfId="12979"/>
    <cellStyle name="Элементы осей [печать] 21 6" xfId="12980"/>
    <cellStyle name="Элементы осей [печать] 21 7" xfId="12981"/>
    <cellStyle name="Элементы осей [печать] 22" xfId="12982"/>
    <cellStyle name="Элементы осей [печать] 22 2" xfId="12983"/>
    <cellStyle name="Элементы осей [печать] 22 2 2" xfId="12984"/>
    <cellStyle name="Элементы осей [печать] 22 3" xfId="12985"/>
    <cellStyle name="Элементы осей [печать] 22 4" xfId="12986"/>
    <cellStyle name="Элементы осей [печать] 23" xfId="12987"/>
    <cellStyle name="Элементы осей [печать] 23 2" xfId="12988"/>
    <cellStyle name="Элементы осей [печать] 23 2 2" xfId="12989"/>
    <cellStyle name="Элементы осей [печать] 23 3" xfId="12990"/>
    <cellStyle name="Элементы осей [печать] 23 4" xfId="12991"/>
    <cellStyle name="Элементы осей [печать] 24" xfId="12992"/>
    <cellStyle name="Элементы осей [печать] 25" xfId="12993"/>
    <cellStyle name="Элементы осей [печать] 3" xfId="12994"/>
    <cellStyle name="Элементы осей [печать] 3 2" xfId="12995"/>
    <cellStyle name="Элементы осей [печать] 3 2 2" xfId="12996"/>
    <cellStyle name="Элементы осей [печать] 3 2 2 2" xfId="12997"/>
    <cellStyle name="Элементы осей [печать] 3 2 2 3" xfId="12998"/>
    <cellStyle name="Элементы осей [печать] 3 2 3" xfId="12999"/>
    <cellStyle name="Элементы осей [печать] 3 2 3 2" xfId="13000"/>
    <cellStyle name="Элементы осей [печать] 3 2 3 2 2" xfId="13001"/>
    <cellStyle name="Элементы осей [печать] 3 2 3 3" xfId="13002"/>
    <cellStyle name="Элементы осей [печать] 3 2 3 4" xfId="13003"/>
    <cellStyle name="Элементы осей [печать] 3 2 3 5" xfId="13004"/>
    <cellStyle name="Элементы осей [печать] 3 2 4" xfId="13005"/>
    <cellStyle name="Элементы осей [печать] 3 2 4 2" xfId="13006"/>
    <cellStyle name="Элементы осей [печать] 3 2 5" xfId="13007"/>
    <cellStyle name="Элементы осей [печать] 3 2 6" xfId="13008"/>
    <cellStyle name="Элементы осей [печать] 3 2 7" xfId="13009"/>
    <cellStyle name="Элементы осей [печать] 3 3" xfId="13010"/>
    <cellStyle name="Элементы осей [печать] 3 3 2" xfId="13011"/>
    <cellStyle name="Элементы осей [печать] 3 3 2 2" xfId="13012"/>
    <cellStyle name="Элементы осей [печать] 3 3 3" xfId="13013"/>
    <cellStyle name="Элементы осей [печать] 3 3 3 2" xfId="13014"/>
    <cellStyle name="Элементы осей [печать] 3 3 4" xfId="13015"/>
    <cellStyle name="Элементы осей [печать] 3 3 5" xfId="13016"/>
    <cellStyle name="Элементы осей [печать] 3 4" xfId="13017"/>
    <cellStyle name="Элементы осей [печать] 3 4 2" xfId="13018"/>
    <cellStyle name="Элементы осей [печать] 3 4 3" xfId="13019"/>
    <cellStyle name="Элементы осей [печать] 3 4 4" xfId="13020"/>
    <cellStyle name="Элементы осей [печать] 3 4 5" xfId="13021"/>
    <cellStyle name="Элементы осей [печать] 3 5" xfId="13022"/>
    <cellStyle name="Элементы осей [печать] 3 5 2" xfId="13023"/>
    <cellStyle name="Элементы осей [печать] 3 6" xfId="13024"/>
    <cellStyle name="Элементы осей [печать] 3 7" xfId="13025"/>
    <cellStyle name="Элементы осей [печать] 3 8" xfId="13026"/>
    <cellStyle name="Элементы осей [печать] 4" xfId="13027"/>
    <cellStyle name="Элементы осей [печать] 4 2" xfId="13028"/>
    <cellStyle name="Элементы осей [печать] 4 2 2" xfId="13029"/>
    <cellStyle name="Элементы осей [печать] 4 2 2 2" xfId="13030"/>
    <cellStyle name="Элементы осей [печать] 4 2 2 3" xfId="13031"/>
    <cellStyle name="Элементы осей [печать] 4 2 3" xfId="13032"/>
    <cellStyle name="Элементы осей [печать] 4 2 3 2" xfId="13033"/>
    <cellStyle name="Элементы осей [печать] 4 2 3 2 2" xfId="13034"/>
    <cellStyle name="Элементы осей [печать] 4 2 3 3" xfId="13035"/>
    <cellStyle name="Элементы осей [печать] 4 2 3 4" xfId="13036"/>
    <cellStyle name="Элементы осей [печать] 4 2 3 5" xfId="13037"/>
    <cellStyle name="Элементы осей [печать] 4 2 4" xfId="13038"/>
    <cellStyle name="Элементы осей [печать] 4 2 4 2" xfId="13039"/>
    <cellStyle name="Элементы осей [печать] 4 2 5" xfId="13040"/>
    <cellStyle name="Элементы осей [печать] 4 2 6" xfId="13041"/>
    <cellStyle name="Элементы осей [печать] 4 2 7" xfId="13042"/>
    <cellStyle name="Элементы осей [печать] 4 3" xfId="13043"/>
    <cellStyle name="Элементы осей [печать] 4 3 2" xfId="13044"/>
    <cellStyle name="Элементы осей [печать] 4 3 2 2" xfId="13045"/>
    <cellStyle name="Элементы осей [печать] 4 3 3" xfId="13046"/>
    <cellStyle name="Элементы осей [печать] 4 3 3 2" xfId="13047"/>
    <cellStyle name="Элементы осей [печать] 4 3 4" xfId="13048"/>
    <cellStyle name="Элементы осей [печать] 4 3 5" xfId="13049"/>
    <cellStyle name="Элементы осей [печать] 4 4" xfId="13050"/>
    <cellStyle name="Элементы осей [печать] 4 4 2" xfId="13051"/>
    <cellStyle name="Элементы осей [печать] 4 4 3" xfId="13052"/>
    <cellStyle name="Элементы осей [печать] 4 4 4" xfId="13053"/>
    <cellStyle name="Элементы осей [печать] 4 4 5" xfId="13054"/>
    <cellStyle name="Элементы осей [печать] 4 5" xfId="13055"/>
    <cellStyle name="Элементы осей [печать] 4 5 2" xfId="13056"/>
    <cellStyle name="Элементы осей [печать] 4 6" xfId="13057"/>
    <cellStyle name="Элементы осей [печать] 4 7" xfId="13058"/>
    <cellStyle name="Элементы осей [печать] 4 8" xfId="13059"/>
    <cellStyle name="Элементы осей [печать] 5" xfId="13060"/>
    <cellStyle name="Элементы осей [печать] 5 2" xfId="13061"/>
    <cellStyle name="Элементы осей [печать] 5 2 2" xfId="13062"/>
    <cellStyle name="Элементы осей [печать] 5 2 2 2" xfId="13063"/>
    <cellStyle name="Элементы осей [печать] 5 2 2 3" xfId="13064"/>
    <cellStyle name="Элементы осей [печать] 5 2 3" xfId="13065"/>
    <cellStyle name="Элементы осей [печать] 5 2 3 2" xfId="13066"/>
    <cellStyle name="Элементы осей [печать] 5 2 3 2 2" xfId="13067"/>
    <cellStyle name="Элементы осей [печать] 5 2 3 3" xfId="13068"/>
    <cellStyle name="Элементы осей [печать] 5 2 3 4" xfId="13069"/>
    <cellStyle name="Элементы осей [печать] 5 2 3 5" xfId="13070"/>
    <cellStyle name="Элементы осей [печать] 5 2 4" xfId="13071"/>
    <cellStyle name="Элементы осей [печать] 5 2 4 2" xfId="13072"/>
    <cellStyle name="Элементы осей [печать] 5 2 5" xfId="13073"/>
    <cellStyle name="Элементы осей [печать] 5 2 6" xfId="13074"/>
    <cellStyle name="Элементы осей [печать] 5 2 7" xfId="13075"/>
    <cellStyle name="Элементы осей [печать] 5 3" xfId="13076"/>
    <cellStyle name="Элементы осей [печать] 5 3 2" xfId="13077"/>
    <cellStyle name="Элементы осей [печать] 5 3 2 2" xfId="13078"/>
    <cellStyle name="Элементы осей [печать] 5 3 3" xfId="13079"/>
    <cellStyle name="Элементы осей [печать] 5 3 3 2" xfId="13080"/>
    <cellStyle name="Элементы осей [печать] 5 3 4" xfId="13081"/>
    <cellStyle name="Элементы осей [печать] 5 3 5" xfId="13082"/>
    <cellStyle name="Элементы осей [печать] 5 4" xfId="13083"/>
    <cellStyle name="Элементы осей [печать] 5 4 2" xfId="13084"/>
    <cellStyle name="Элементы осей [печать] 5 4 3" xfId="13085"/>
    <cellStyle name="Элементы осей [печать] 5 4 4" xfId="13086"/>
    <cellStyle name="Элементы осей [печать] 5 4 5" xfId="13087"/>
    <cellStyle name="Элементы осей [печать] 5 5" xfId="13088"/>
    <cellStyle name="Элементы осей [печать] 5 5 2" xfId="13089"/>
    <cellStyle name="Элементы осей [печать] 5 6" xfId="13090"/>
    <cellStyle name="Элементы осей [печать] 5 7" xfId="13091"/>
    <cellStyle name="Элементы осей [печать] 5 8" xfId="13092"/>
    <cellStyle name="Элементы осей [печать] 6" xfId="13093"/>
    <cellStyle name="Элементы осей [печать] 6 2" xfId="13094"/>
    <cellStyle name="Элементы осей [печать] 6 2 2" xfId="13095"/>
    <cellStyle name="Элементы осей [печать] 6 2 2 2" xfId="13096"/>
    <cellStyle name="Элементы осей [печать] 6 2 2 3" xfId="13097"/>
    <cellStyle name="Элементы осей [печать] 6 2 3" xfId="13098"/>
    <cellStyle name="Элементы осей [печать] 6 2 3 2" xfId="13099"/>
    <cellStyle name="Элементы осей [печать] 6 2 3 2 2" xfId="13100"/>
    <cellStyle name="Элементы осей [печать] 6 2 3 3" xfId="13101"/>
    <cellStyle name="Элементы осей [печать] 6 2 3 4" xfId="13102"/>
    <cellStyle name="Элементы осей [печать] 6 2 3 5" xfId="13103"/>
    <cellStyle name="Элементы осей [печать] 6 2 4" xfId="13104"/>
    <cellStyle name="Элементы осей [печать] 6 2 4 2" xfId="13105"/>
    <cellStyle name="Элементы осей [печать] 6 2 5" xfId="13106"/>
    <cellStyle name="Элементы осей [печать] 6 2 6" xfId="13107"/>
    <cellStyle name="Элементы осей [печать] 6 2 7" xfId="13108"/>
    <cellStyle name="Элементы осей [печать] 6 3" xfId="13109"/>
    <cellStyle name="Элементы осей [печать] 6 3 2" xfId="13110"/>
    <cellStyle name="Элементы осей [печать] 6 3 2 2" xfId="13111"/>
    <cellStyle name="Элементы осей [печать] 6 3 3" xfId="13112"/>
    <cellStyle name="Элементы осей [печать] 6 3 3 2" xfId="13113"/>
    <cellStyle name="Элементы осей [печать] 6 3 4" xfId="13114"/>
    <cellStyle name="Элементы осей [печать] 6 3 5" xfId="13115"/>
    <cellStyle name="Элементы осей [печать] 6 4" xfId="13116"/>
    <cellStyle name="Элементы осей [печать] 6 4 2" xfId="13117"/>
    <cellStyle name="Элементы осей [печать] 6 4 3" xfId="13118"/>
    <cellStyle name="Элементы осей [печать] 6 4 4" xfId="13119"/>
    <cellStyle name="Элементы осей [печать] 6 4 5" xfId="13120"/>
    <cellStyle name="Элементы осей [печать] 6 5" xfId="13121"/>
    <cellStyle name="Элементы осей [печать] 6 5 2" xfId="13122"/>
    <cellStyle name="Элементы осей [печать] 6 6" xfId="13123"/>
    <cellStyle name="Элементы осей [печать] 6 7" xfId="13124"/>
    <cellStyle name="Элементы осей [печать] 6 8" xfId="13125"/>
    <cellStyle name="Элементы осей [печать] 7" xfId="13126"/>
    <cellStyle name="Элементы осей [печать] 7 2" xfId="13127"/>
    <cellStyle name="Элементы осей [печать] 7 2 2" xfId="13128"/>
    <cellStyle name="Элементы осей [печать] 7 2 2 2" xfId="13129"/>
    <cellStyle name="Элементы осей [печать] 7 2 2 3" xfId="13130"/>
    <cellStyle name="Элементы осей [печать] 7 2 2 4" xfId="13131"/>
    <cellStyle name="Элементы осей [печать] 7 2 3" xfId="13132"/>
    <cellStyle name="Элементы осей [печать] 7 2 3 2" xfId="13133"/>
    <cellStyle name="Элементы осей [печать] 7 2 3 2 2" xfId="13134"/>
    <cellStyle name="Элементы осей [печать] 7 2 3 2 3" xfId="13135"/>
    <cellStyle name="Элементы осей [печать] 7 2 3 3" xfId="13136"/>
    <cellStyle name="Элементы осей [печать] 7 2 3 4" xfId="13137"/>
    <cellStyle name="Элементы осей [печать] 7 2 3 5" xfId="13138"/>
    <cellStyle name="Элементы осей [печать] 7 2 4" xfId="13139"/>
    <cellStyle name="Элементы осей [печать] 7 2 4 2" xfId="13140"/>
    <cellStyle name="Элементы осей [печать] 7 2 5" xfId="13141"/>
    <cellStyle name="Элементы осей [печать] 7 2 6" xfId="13142"/>
    <cellStyle name="Элементы осей [печать] 7 2 7" xfId="13143"/>
    <cellStyle name="Элементы осей [печать] 7 3" xfId="13144"/>
    <cellStyle name="Элементы осей [печать] 7 3 2" xfId="13145"/>
    <cellStyle name="Элементы осей [печать] 7 3 2 2" xfId="13146"/>
    <cellStyle name="Элементы осей [печать] 7 3 2 3" xfId="13147"/>
    <cellStyle name="Элементы осей [печать] 7 3 3" xfId="13148"/>
    <cellStyle name="Элементы осей [печать] 7 3 3 2" xfId="13149"/>
    <cellStyle name="Элементы осей [печать] 7 3 4" xfId="13150"/>
    <cellStyle name="Элементы осей [печать] 7 3 5" xfId="13151"/>
    <cellStyle name="Элементы осей [печать] 7 4" xfId="13152"/>
    <cellStyle name="Элементы осей [печать] 7 4 2" xfId="13153"/>
    <cellStyle name="Элементы осей [печать] 7 4 3" xfId="13154"/>
    <cellStyle name="Элементы осей [печать] 7 4 4" xfId="13155"/>
    <cellStyle name="Элементы осей [печать] 7 4 5" xfId="13156"/>
    <cellStyle name="Элементы осей [печать] 7 5" xfId="13157"/>
    <cellStyle name="Элементы осей [печать] 7 5 2" xfId="13158"/>
    <cellStyle name="Элементы осей [печать] 7 6" xfId="13159"/>
    <cellStyle name="Элементы осей [печать] 7 7" xfId="13160"/>
    <cellStyle name="Элементы осей [печать] 7 8" xfId="13161"/>
    <cellStyle name="Элементы осей [печать] 8" xfId="13162"/>
    <cellStyle name="Элементы осей [печать] 8 2" xfId="13163"/>
    <cellStyle name="Элементы осей [печать] 8 2 2" xfId="13164"/>
    <cellStyle name="Элементы осей [печать] 8 2 2 2" xfId="13165"/>
    <cellStyle name="Элементы осей [печать] 8 2 2 3" xfId="13166"/>
    <cellStyle name="Элементы осей [печать] 8 2 2 4" xfId="13167"/>
    <cellStyle name="Элементы осей [печать] 8 2 3" xfId="13168"/>
    <cellStyle name="Элементы осей [печать] 8 2 3 2" xfId="13169"/>
    <cellStyle name="Элементы осей [печать] 8 2 3 2 2" xfId="13170"/>
    <cellStyle name="Элементы осей [печать] 8 2 3 2 3" xfId="13171"/>
    <cellStyle name="Элементы осей [печать] 8 2 3 3" xfId="13172"/>
    <cellStyle name="Элементы осей [печать] 8 2 3 4" xfId="13173"/>
    <cellStyle name="Элементы осей [печать] 8 2 3 5" xfId="13174"/>
    <cellStyle name="Элементы осей [печать] 8 2 4" xfId="13175"/>
    <cellStyle name="Элементы осей [печать] 8 2 4 2" xfId="13176"/>
    <cellStyle name="Элементы осей [печать] 8 2 5" xfId="13177"/>
    <cellStyle name="Элементы осей [печать] 8 2 5 2" xfId="13178"/>
    <cellStyle name="Элементы осей [печать] 8 2 6" xfId="13179"/>
    <cellStyle name="Элементы осей [печать] 8 2 7" xfId="13180"/>
    <cellStyle name="Элементы осей [печать] 8 3" xfId="13181"/>
    <cellStyle name="Элементы осей [печать] 8 3 2" xfId="13182"/>
    <cellStyle name="Элементы осей [печать] 8 3 2 2" xfId="13183"/>
    <cellStyle name="Элементы осей [печать] 8 3 2 3" xfId="13184"/>
    <cellStyle name="Элементы осей [печать] 8 3 3" xfId="13185"/>
    <cellStyle name="Элементы осей [печать] 8 3 3 2" xfId="13186"/>
    <cellStyle name="Элементы осей [печать] 8 3 4" xfId="13187"/>
    <cellStyle name="Элементы осей [печать] 8 3 5" xfId="13188"/>
    <cellStyle name="Элементы осей [печать] 8 4" xfId="13189"/>
    <cellStyle name="Элементы осей [печать] 8 4 2" xfId="13190"/>
    <cellStyle name="Элементы осей [печать] 8 4 3" xfId="13191"/>
    <cellStyle name="Элементы осей [печать] 8 4 4" xfId="13192"/>
    <cellStyle name="Элементы осей [печать] 8 4 5" xfId="13193"/>
    <cellStyle name="Элементы осей [печать] 8 5" xfId="13194"/>
    <cellStyle name="Элементы осей [печать] 8 5 2" xfId="13195"/>
    <cellStyle name="Элементы осей [печать] 8 6" xfId="13196"/>
    <cellStyle name="Элементы осей [печать] 8 6 2" xfId="13197"/>
    <cellStyle name="Элементы осей [печать] 8 7" xfId="13198"/>
    <cellStyle name="Элементы осей [печать] 8 8" xfId="13199"/>
    <cellStyle name="Элементы осей [печать] 9" xfId="13200"/>
    <cellStyle name="Элементы осей [печать] 9 2" xfId="13201"/>
    <cellStyle name="Элементы осей [печать] 9 2 2" xfId="13202"/>
    <cellStyle name="Элементы осей [печать] 9 2 2 2" xfId="13203"/>
    <cellStyle name="Элементы осей [печать] 9 2 2 3" xfId="13204"/>
    <cellStyle name="Элементы осей [печать] 9 2 2 4" xfId="13205"/>
    <cellStyle name="Элементы осей [печать] 9 2 3" xfId="13206"/>
    <cellStyle name="Элементы осей [печать] 9 2 3 2" xfId="13207"/>
    <cellStyle name="Элементы осей [печать] 9 2 3 2 2" xfId="13208"/>
    <cellStyle name="Элементы осей [печать] 9 2 3 3" xfId="13209"/>
    <cellStyle name="Элементы осей [печать] 9 2 3 4" xfId="13210"/>
    <cellStyle name="Элементы осей [печать] 9 2 4" xfId="13211"/>
    <cellStyle name="Элементы осей [печать] 9 2 4 2" xfId="13212"/>
    <cellStyle name="Элементы осей [печать] 9 2 5" xfId="13213"/>
    <cellStyle name="Элементы осей [печать] 9 2 6" xfId="13214"/>
    <cellStyle name="Элементы осей [печать] 9 3" xfId="13215"/>
    <cellStyle name="Элементы осей [печать] 9 3 2" xfId="13216"/>
    <cellStyle name="Элементы осей [печать] 9 3 2 2" xfId="13217"/>
    <cellStyle name="Элементы осей [печать] 9 3 2 3" xfId="13218"/>
    <cellStyle name="Элементы осей [печать] 9 3 3" xfId="13219"/>
    <cellStyle name="Элементы осей [печать] 9 3 3 2" xfId="13220"/>
    <cellStyle name="Элементы осей [печать] 9 3 4" xfId="13221"/>
    <cellStyle name="Элементы осей [печать] 9 3 5" xfId="13222"/>
    <cellStyle name="Элементы осей [печать] 9 4" xfId="13223"/>
    <cellStyle name="Элементы осей [печать] 9 4 2" xfId="13224"/>
    <cellStyle name="Элементы осей [печать] 9 5" xfId="13225"/>
    <cellStyle name="Элементы осей [печать] 9 5 2" xfId="13226"/>
    <cellStyle name="Элементы осей [печать] 9 6" xfId="13227"/>
    <cellStyle name="Элементы осей 10" xfId="13228"/>
    <cellStyle name="Элементы осей 10 2" xfId="13229"/>
    <cellStyle name="Элементы осей 10 2 2" xfId="13230"/>
    <cellStyle name="Элементы осей 10 2 2 2" xfId="13231"/>
    <cellStyle name="Элементы осей 10 2 2 2 2" xfId="13232"/>
    <cellStyle name="Элементы осей 10 2 2 2 3" xfId="13233"/>
    <cellStyle name="Элементы осей 10 2 2 3" xfId="13234"/>
    <cellStyle name="Элементы осей 10 2 2 3 2" xfId="13235"/>
    <cellStyle name="Элементы осей 10 2 3" xfId="13236"/>
    <cellStyle name="Элементы осей 10 2 3 2" xfId="13237"/>
    <cellStyle name="Элементы осей 10 2 3 3" xfId="13238"/>
    <cellStyle name="Элементы осей 10 2 4" xfId="13239"/>
    <cellStyle name="Элементы осей 10 2 4 2" xfId="13240"/>
    <cellStyle name="Элементы осей 10 2 4 2 2" xfId="13241"/>
    <cellStyle name="Элементы осей 10 2 4 2 3" xfId="13242"/>
    <cellStyle name="Элементы осей 10 2 4 3" xfId="13243"/>
    <cellStyle name="Элементы осей 10 2 4 3 2" xfId="13244"/>
    <cellStyle name="Элементы осей 10 2 4 4" xfId="13245"/>
    <cellStyle name="Элементы осей 10 2 5" xfId="13246"/>
    <cellStyle name="Элементы осей 10 2 6" xfId="13247"/>
    <cellStyle name="Элементы осей 10 2 6 2" xfId="13248"/>
    <cellStyle name="Элементы осей 10 2 7" xfId="13249"/>
    <cellStyle name="Элементы осей 10 2 8" xfId="13250"/>
    <cellStyle name="Элементы осей 10 3" xfId="13251"/>
    <cellStyle name="Элементы осей 10 3 2" xfId="13252"/>
    <cellStyle name="Элементы осей 10 3 2 2" xfId="13253"/>
    <cellStyle name="Элементы осей 10 3 2 3" xfId="13254"/>
    <cellStyle name="Элементы осей 10 3 3" xfId="13255"/>
    <cellStyle name="Элементы осей 10 3 3 2" xfId="13256"/>
    <cellStyle name="Элементы осей 10 3 4" xfId="13257"/>
    <cellStyle name="Элементы осей 10 3 5" xfId="13258"/>
    <cellStyle name="Элементы осей 10 4" xfId="13259"/>
    <cellStyle name="Элементы осей 10 4 2" xfId="13260"/>
    <cellStyle name="Элементы осей 10 4 2 2" xfId="13261"/>
    <cellStyle name="Элементы осей 10 4 2 3" xfId="13262"/>
    <cellStyle name="Элементы осей 10 4 3" xfId="13263"/>
    <cellStyle name="Элементы осей 10 5" xfId="13264"/>
    <cellStyle name="Элементы осей 10 5 2" xfId="13265"/>
    <cellStyle name="Элементы осей 10 5 3" xfId="13266"/>
    <cellStyle name="Элементы осей 10 6" xfId="13267"/>
    <cellStyle name="Элементы осей 10 6 2" xfId="13268"/>
    <cellStyle name="Элементы осей 10 7" xfId="13269"/>
    <cellStyle name="Элементы осей 10 8" xfId="13270"/>
    <cellStyle name="Элементы осей 100" xfId="13271"/>
    <cellStyle name="Элементы осей 101" xfId="13272"/>
    <cellStyle name="Элементы осей 102" xfId="13273"/>
    <cellStyle name="Элементы осей 103" xfId="13274"/>
    <cellStyle name="Элементы осей 104" xfId="13275"/>
    <cellStyle name="Элементы осей 105" xfId="13276"/>
    <cellStyle name="Элементы осей 106" xfId="13277"/>
    <cellStyle name="Элементы осей 107" xfId="13278"/>
    <cellStyle name="Элементы осей 108" xfId="13279"/>
    <cellStyle name="Элементы осей 109" xfId="13280"/>
    <cellStyle name="Элементы осей 11" xfId="13281"/>
    <cellStyle name="Элементы осей 11 2" xfId="13282"/>
    <cellStyle name="Элементы осей 11 2 2" xfId="13283"/>
    <cellStyle name="Элементы осей 11 2 2 2" xfId="13284"/>
    <cellStyle name="Элементы осей 11 2 2 3" xfId="13285"/>
    <cellStyle name="Элементы осей 11 2 2 4" xfId="13286"/>
    <cellStyle name="Элементы осей 11 2 3" xfId="13287"/>
    <cellStyle name="Элементы осей 11 2 3 2" xfId="13288"/>
    <cellStyle name="Элементы осей 11 2 4" xfId="13289"/>
    <cellStyle name="Элементы осей 11 2 5" xfId="13290"/>
    <cellStyle name="Элементы осей 11 2 5 2" xfId="13291"/>
    <cellStyle name="Элементы осей 11 2 5 3" xfId="13292"/>
    <cellStyle name="Элементы осей 11 2 6" xfId="13293"/>
    <cellStyle name="Элементы осей 11 3" xfId="13294"/>
    <cellStyle name="Элементы осей 11 3 2" xfId="13295"/>
    <cellStyle name="Элементы осей 11 3 3" xfId="13296"/>
    <cellStyle name="Элементы осей 11 3 3 2" xfId="13297"/>
    <cellStyle name="Элементы осей 11 3 3 3" xfId="13298"/>
    <cellStyle name="Элементы осей 11 3 4" xfId="13299"/>
    <cellStyle name="Элементы осей 11 3 4 2" xfId="13300"/>
    <cellStyle name="Элементы осей 11 3 5" xfId="13301"/>
    <cellStyle name="Элементы осей 11 4" xfId="13302"/>
    <cellStyle name="Элементы осей 11 5" xfId="13303"/>
    <cellStyle name="Элементы осей 11 5 2" xfId="13304"/>
    <cellStyle name="Элементы осей 11 5 3" xfId="13305"/>
    <cellStyle name="Элементы осей 11 6" xfId="13306"/>
    <cellStyle name="Элементы осей 11 6 2" xfId="13307"/>
    <cellStyle name="Элементы осей 11 7" xfId="13308"/>
    <cellStyle name="Элементы осей 110" xfId="13309"/>
    <cellStyle name="Элементы осей 111" xfId="13310"/>
    <cellStyle name="Элементы осей 112" xfId="13311"/>
    <cellStyle name="Элементы осей 113" xfId="13312"/>
    <cellStyle name="Элементы осей 114" xfId="13313"/>
    <cellStyle name="Элементы осей 115" xfId="13314"/>
    <cellStyle name="Элементы осей 116" xfId="13315"/>
    <cellStyle name="Элементы осей 117" xfId="13316"/>
    <cellStyle name="Элементы осей 118" xfId="13317"/>
    <cellStyle name="Элементы осей 119" xfId="13318"/>
    <cellStyle name="Элементы осей 12" xfId="13319"/>
    <cellStyle name="Элементы осей 12 2" xfId="13320"/>
    <cellStyle name="Элементы осей 12 2 2" xfId="13321"/>
    <cellStyle name="Элементы осей 12 2 2 2" xfId="13322"/>
    <cellStyle name="Элементы осей 12 2 2 3" xfId="13323"/>
    <cellStyle name="Элементы осей 12 2 2 4" xfId="13324"/>
    <cellStyle name="Элементы осей 12 2 3" xfId="13325"/>
    <cellStyle name="Элементы осей 12 2 3 2" xfId="13326"/>
    <cellStyle name="Элементы осей 12 2 4" xfId="13327"/>
    <cellStyle name="Элементы осей 12 2 4 2" xfId="13328"/>
    <cellStyle name="Элементы осей 12 2 5" xfId="13329"/>
    <cellStyle name="Элементы осей 12 2 6" xfId="13330"/>
    <cellStyle name="Элементы осей 12 2 6 2" xfId="13331"/>
    <cellStyle name="Элементы осей 12 2 6 3" xfId="13332"/>
    <cellStyle name="Элементы осей 12 2 7" xfId="13333"/>
    <cellStyle name="Элементы осей 12 3" xfId="13334"/>
    <cellStyle name="Элементы осей 12 3 2" xfId="13335"/>
    <cellStyle name="Элементы осей 12 3 2 2" xfId="13336"/>
    <cellStyle name="Элементы осей 12 3 3" xfId="13337"/>
    <cellStyle name="Элементы осей 12 3 4" xfId="13338"/>
    <cellStyle name="Элементы осей 12 3 4 2" xfId="13339"/>
    <cellStyle name="Элементы осей 12 3 4 3" xfId="13340"/>
    <cellStyle name="Элементы осей 12 3 5" xfId="13341"/>
    <cellStyle name="Элементы осей 12 3 5 2" xfId="13342"/>
    <cellStyle name="Элементы осей 12 3 6" xfId="13343"/>
    <cellStyle name="Элементы осей 12 4" xfId="13344"/>
    <cellStyle name="Элементы осей 12 5" xfId="13345"/>
    <cellStyle name="Элементы осей 12 5 2" xfId="13346"/>
    <cellStyle name="Элементы осей 12 5 3" xfId="13347"/>
    <cellStyle name="Элементы осей 12 6" xfId="13348"/>
    <cellStyle name="Элементы осей 12 6 2" xfId="13349"/>
    <cellStyle name="Элементы осей 12 7" xfId="13350"/>
    <cellStyle name="Элементы осей 120" xfId="13351"/>
    <cellStyle name="Элементы осей 121" xfId="13352"/>
    <cellStyle name="Элементы осей 122" xfId="13353"/>
    <cellStyle name="Элементы осей 123" xfId="13354"/>
    <cellStyle name="Элементы осей 124" xfId="13355"/>
    <cellStyle name="Элементы осей 125" xfId="13356"/>
    <cellStyle name="Элементы осей 126" xfId="13357"/>
    <cellStyle name="Элементы осей 127" xfId="13358"/>
    <cellStyle name="Элементы осей 128" xfId="13359"/>
    <cellStyle name="Элементы осей 129" xfId="13360"/>
    <cellStyle name="Элементы осей 13" xfId="13361"/>
    <cellStyle name="Элементы осей 13 2" xfId="13362"/>
    <cellStyle name="Элементы осей 13 2 2" xfId="13363"/>
    <cellStyle name="Элементы осей 13 2 2 2" xfId="13364"/>
    <cellStyle name="Элементы осей 13 2 2 3" xfId="13365"/>
    <cellStyle name="Элементы осей 13 2 2 4" xfId="13366"/>
    <cellStyle name="Элементы осей 13 2 3" xfId="13367"/>
    <cellStyle name="Элементы осей 13 2 3 2" xfId="13368"/>
    <cellStyle name="Элементы осей 13 2 4" xfId="13369"/>
    <cellStyle name="Элементы осей 13 2 4 2" xfId="13370"/>
    <cellStyle name="Элементы осей 13 2 5" xfId="13371"/>
    <cellStyle name="Элементы осей 13 2 6" xfId="13372"/>
    <cellStyle name="Элементы осей 13 2 6 2" xfId="13373"/>
    <cellStyle name="Элементы осей 13 2 6 3" xfId="13374"/>
    <cellStyle name="Элементы осей 13 2 7" xfId="13375"/>
    <cellStyle name="Элементы осей 13 3" xfId="13376"/>
    <cellStyle name="Элементы осей 13 3 2" xfId="13377"/>
    <cellStyle name="Элементы осей 13 3 2 2" xfId="13378"/>
    <cellStyle name="Элементы осей 13 3 3" xfId="13379"/>
    <cellStyle name="Элементы осей 13 3 4" xfId="13380"/>
    <cellStyle name="Элементы осей 13 3 4 2" xfId="13381"/>
    <cellStyle name="Элементы осей 13 3 4 3" xfId="13382"/>
    <cellStyle name="Элементы осей 13 3 5" xfId="13383"/>
    <cellStyle name="Элементы осей 13 3 5 2" xfId="13384"/>
    <cellStyle name="Элементы осей 13 3 6" xfId="13385"/>
    <cellStyle name="Элементы осей 13 4" xfId="13386"/>
    <cellStyle name="Элементы осей 13 4 2" xfId="13387"/>
    <cellStyle name="Элементы осей 13 5" xfId="13388"/>
    <cellStyle name="Элементы осей 13 6" xfId="13389"/>
    <cellStyle name="Элементы осей 13 6 2" xfId="13390"/>
    <cellStyle name="Элементы осей 13 6 3" xfId="13391"/>
    <cellStyle name="Элементы осей 13 7" xfId="13392"/>
    <cellStyle name="Элементы осей 13 7 2" xfId="13393"/>
    <cellStyle name="Элементы осей 13 8" xfId="13394"/>
    <cellStyle name="Элементы осей 130" xfId="13395"/>
    <cellStyle name="Элементы осей 131" xfId="13396"/>
    <cellStyle name="Элементы осей 132" xfId="13397"/>
    <cellStyle name="Элементы осей 133" xfId="13398"/>
    <cellStyle name="Элементы осей 134" xfId="13399"/>
    <cellStyle name="Элементы осей 135" xfId="14481"/>
    <cellStyle name="Элементы осей 136" xfId="14490"/>
    <cellStyle name="Элементы осей 137" xfId="14491"/>
    <cellStyle name="Элементы осей 138" xfId="14492"/>
    <cellStyle name="Элементы осей 139" xfId="14493"/>
    <cellStyle name="Элементы осей 14" xfId="13400"/>
    <cellStyle name="Элементы осей 14 2" xfId="13401"/>
    <cellStyle name="Элементы осей 14 2 2" xfId="13402"/>
    <cellStyle name="Элементы осей 14 2 2 2" xfId="13403"/>
    <cellStyle name="Элементы осей 14 2 2 3" xfId="13404"/>
    <cellStyle name="Элементы осей 14 2 2 4" xfId="13405"/>
    <cellStyle name="Элементы осей 14 2 3" xfId="13406"/>
    <cellStyle name="Элементы осей 14 2 3 2" xfId="13407"/>
    <cellStyle name="Элементы осей 14 2 4" xfId="13408"/>
    <cellStyle name="Элементы осей 14 2 4 2" xfId="13409"/>
    <cellStyle name="Элементы осей 14 2 5" xfId="13410"/>
    <cellStyle name="Элементы осей 14 2 6" xfId="13411"/>
    <cellStyle name="Элементы осей 14 2 6 2" xfId="13412"/>
    <cellStyle name="Элементы осей 14 2 6 3" xfId="13413"/>
    <cellStyle name="Элементы осей 14 2 7" xfId="13414"/>
    <cellStyle name="Элементы осей 14 3" xfId="13415"/>
    <cellStyle name="Элементы осей 14 3 2" xfId="13416"/>
    <cellStyle name="Элементы осей 14 3 2 2" xfId="13417"/>
    <cellStyle name="Элементы осей 14 3 3" xfId="13418"/>
    <cellStyle name="Элементы осей 14 3 4" xfId="13419"/>
    <cellStyle name="Элементы осей 14 3 4 2" xfId="13420"/>
    <cellStyle name="Элементы осей 14 3 4 3" xfId="13421"/>
    <cellStyle name="Элементы осей 14 3 5" xfId="13422"/>
    <cellStyle name="Элементы осей 14 3 5 2" xfId="13423"/>
    <cellStyle name="Элементы осей 14 3 6" xfId="13424"/>
    <cellStyle name="Элементы осей 14 4" xfId="13425"/>
    <cellStyle name="Элементы осей 14 4 2" xfId="13426"/>
    <cellStyle name="Элементы осей 14 5" xfId="13427"/>
    <cellStyle name="Элементы осей 14 6" xfId="13428"/>
    <cellStyle name="Элементы осей 14 6 2" xfId="13429"/>
    <cellStyle name="Элементы осей 14 6 3" xfId="13430"/>
    <cellStyle name="Элементы осей 14 7" xfId="13431"/>
    <cellStyle name="Элементы осей 14 7 2" xfId="13432"/>
    <cellStyle name="Элементы осей 14 8" xfId="13433"/>
    <cellStyle name="Элементы осей 140" xfId="14496"/>
    <cellStyle name="Элементы осей 141" xfId="14497"/>
    <cellStyle name="Элементы осей 142" xfId="14498"/>
    <cellStyle name="Элементы осей 143" xfId="14503"/>
    <cellStyle name="Элементы осей 144" xfId="14504"/>
    <cellStyle name="Элементы осей 145" xfId="14507"/>
    <cellStyle name="Элементы осей 146" xfId="14510"/>
    <cellStyle name="Элементы осей 147" xfId="14517"/>
    <cellStyle name="Элементы осей 148" xfId="14526"/>
    <cellStyle name="Элементы осей 149" xfId="14527"/>
    <cellStyle name="Элементы осей 15" xfId="13434"/>
    <cellStyle name="Элементы осей 15 2" xfId="13435"/>
    <cellStyle name="Элементы осей 15 2 2" xfId="13436"/>
    <cellStyle name="Элементы осей 15 2 2 2" xfId="13437"/>
    <cellStyle name="Элементы осей 15 2 2 3" xfId="13438"/>
    <cellStyle name="Элементы осей 15 2 2 4" xfId="13439"/>
    <cellStyle name="Элементы осей 15 2 3" xfId="13440"/>
    <cellStyle name="Элементы осей 15 2 3 2" xfId="13441"/>
    <cellStyle name="Элементы осей 15 2 4" xfId="13442"/>
    <cellStyle name="Элементы осей 15 2 4 2" xfId="13443"/>
    <cellStyle name="Элементы осей 15 2 5" xfId="13444"/>
    <cellStyle name="Элементы осей 15 2 6" xfId="13445"/>
    <cellStyle name="Элементы осей 15 2 6 2" xfId="13446"/>
    <cellStyle name="Элементы осей 15 2 6 3" xfId="13447"/>
    <cellStyle name="Элементы осей 15 2 7" xfId="13448"/>
    <cellStyle name="Элементы осей 15 3" xfId="13449"/>
    <cellStyle name="Элементы осей 15 3 2" xfId="13450"/>
    <cellStyle name="Элементы осей 15 3 2 2" xfId="13451"/>
    <cellStyle name="Элементы осей 15 3 3" xfId="13452"/>
    <cellStyle name="Элементы осей 15 3 4" xfId="13453"/>
    <cellStyle name="Элементы осей 15 3 4 2" xfId="13454"/>
    <cellStyle name="Элементы осей 15 3 4 3" xfId="13455"/>
    <cellStyle name="Элементы осей 15 3 5" xfId="13456"/>
    <cellStyle name="Элементы осей 15 3 5 2" xfId="13457"/>
    <cellStyle name="Элементы осей 15 3 6" xfId="13458"/>
    <cellStyle name="Элементы осей 15 4" xfId="13459"/>
    <cellStyle name="Элементы осей 15 4 2" xfId="13460"/>
    <cellStyle name="Элементы осей 15 5" xfId="13461"/>
    <cellStyle name="Элементы осей 15 6" xfId="13462"/>
    <cellStyle name="Элементы осей 15 6 2" xfId="13463"/>
    <cellStyle name="Элементы осей 15 6 3" xfId="13464"/>
    <cellStyle name="Элементы осей 15 7" xfId="13465"/>
    <cellStyle name="Элементы осей 15 7 2" xfId="13466"/>
    <cellStyle name="Элементы осей 15 8" xfId="13467"/>
    <cellStyle name="Элементы осей 150" xfId="14528"/>
    <cellStyle name="Элементы осей 151" xfId="14529"/>
    <cellStyle name="Элементы осей 152" xfId="14545"/>
    <cellStyle name="Элементы осей 153" xfId="14546"/>
    <cellStyle name="Элементы осей 154" xfId="14552"/>
    <cellStyle name="Элементы осей 155" xfId="14553"/>
    <cellStyle name="Элементы осей 156" xfId="14554"/>
    <cellStyle name="Элементы осей 157" xfId="14556"/>
    <cellStyle name="Элементы осей 158" xfId="14557"/>
    <cellStyle name="Элементы осей 159" xfId="14559"/>
    <cellStyle name="Элементы осей 16" xfId="13468"/>
    <cellStyle name="Элементы осей 16 10" xfId="13469"/>
    <cellStyle name="Элементы осей 16 10 2" xfId="13470"/>
    <cellStyle name="Элементы осей 16 10 2 2" xfId="13471"/>
    <cellStyle name="Элементы осей 16 10 3" xfId="13472"/>
    <cellStyle name="Элементы осей 16 10 4" xfId="13473"/>
    <cellStyle name="Элементы осей 16 10 4 2" xfId="13474"/>
    <cellStyle name="Элементы осей 16 10 4 3" xfId="13475"/>
    <cellStyle name="Элементы осей 16 10 5" xfId="13476"/>
    <cellStyle name="Элементы осей 16 10 5 2" xfId="13477"/>
    <cellStyle name="Элементы осей 16 10 6" xfId="13478"/>
    <cellStyle name="Элементы осей 16 11" xfId="13479"/>
    <cellStyle name="Элементы осей 16 11 2" xfId="13480"/>
    <cellStyle name="Элементы осей 16 12" xfId="13481"/>
    <cellStyle name="Элементы осей 16 13" xfId="13482"/>
    <cellStyle name="Элементы осей 16 13 2" xfId="13483"/>
    <cellStyle name="Элементы осей 16 13 3" xfId="13484"/>
    <cellStyle name="Элементы осей 16 14" xfId="13485"/>
    <cellStyle name="Элементы осей 16 14 2" xfId="13486"/>
    <cellStyle name="Элементы осей 16 15" xfId="13487"/>
    <cellStyle name="Элементы осей 16 2" xfId="13488"/>
    <cellStyle name="Элементы осей 16 2 2" xfId="13489"/>
    <cellStyle name="Элементы осей 16 2 2 2" xfId="13490"/>
    <cellStyle name="Элементы осей 16 2 2 2 2" xfId="13491"/>
    <cellStyle name="Элементы осей 16 2 2 3" xfId="13492"/>
    <cellStyle name="Элементы осей 16 2 2 4" xfId="13493"/>
    <cellStyle name="Элементы осей 16 2 2 4 2" xfId="13494"/>
    <cellStyle name="Элементы осей 16 2 2 4 3" xfId="13495"/>
    <cellStyle name="Элементы осей 16 2 2 5" xfId="13496"/>
    <cellStyle name="Элементы осей 16 2 3" xfId="13497"/>
    <cellStyle name="Элементы осей 16 2 3 2" xfId="13498"/>
    <cellStyle name="Элементы осей 16 2 3 2 2" xfId="13499"/>
    <cellStyle name="Элементы осей 16 2 3 3" xfId="13500"/>
    <cellStyle name="Элементы осей 16 2 3 4" xfId="13501"/>
    <cellStyle name="Элементы осей 16 2 3 4 2" xfId="13502"/>
    <cellStyle name="Элементы осей 16 2 3 4 3" xfId="13503"/>
    <cellStyle name="Элементы осей 16 2 3 5" xfId="13504"/>
    <cellStyle name="Элементы осей 16 2 4" xfId="13505"/>
    <cellStyle name="Элементы осей 16 2 4 2" xfId="13506"/>
    <cellStyle name="Элементы осей 16 2 5" xfId="13507"/>
    <cellStyle name="Элементы осей 16 2 6" xfId="13508"/>
    <cellStyle name="Элементы осей 16 2 6 2" xfId="13509"/>
    <cellStyle name="Элементы осей 16 2 6 3" xfId="13510"/>
    <cellStyle name="Элементы осей 16 2 7" xfId="13511"/>
    <cellStyle name="Элементы осей 16 3" xfId="13512"/>
    <cellStyle name="Элементы осей 16 3 2" xfId="13513"/>
    <cellStyle name="Элементы осей 16 3 2 2" xfId="13514"/>
    <cellStyle name="Элементы осей 16 3 2 2 2" xfId="13515"/>
    <cellStyle name="Элементы осей 16 3 2 3" xfId="13516"/>
    <cellStyle name="Элементы осей 16 3 2 4" xfId="13517"/>
    <cellStyle name="Элементы осей 16 3 2 4 2" xfId="13518"/>
    <cellStyle name="Элементы осей 16 3 2 4 3" xfId="13519"/>
    <cellStyle name="Элементы осей 16 3 2 5" xfId="13520"/>
    <cellStyle name="Элементы осей 16 3 3" xfId="13521"/>
    <cellStyle name="Элементы осей 16 3 3 2" xfId="13522"/>
    <cellStyle name="Элементы осей 16 3 3 2 2" xfId="13523"/>
    <cellStyle name="Элементы осей 16 3 3 3" xfId="13524"/>
    <cellStyle name="Элементы осей 16 3 3 4" xfId="13525"/>
    <cellStyle name="Элементы осей 16 3 3 4 2" xfId="13526"/>
    <cellStyle name="Элементы осей 16 3 3 4 3" xfId="13527"/>
    <cellStyle name="Элементы осей 16 3 3 5" xfId="13528"/>
    <cellStyle name="Элементы осей 16 3 4" xfId="13529"/>
    <cellStyle name="Элементы осей 16 3 4 2" xfId="13530"/>
    <cellStyle name="Элементы осей 16 3 5" xfId="13531"/>
    <cellStyle name="Элементы осей 16 3 6" xfId="13532"/>
    <cellStyle name="Элементы осей 16 3 6 2" xfId="13533"/>
    <cellStyle name="Элементы осей 16 3 6 3" xfId="13534"/>
    <cellStyle name="Элементы осей 16 3 7" xfId="13535"/>
    <cellStyle name="Элементы осей 16 4" xfId="13536"/>
    <cellStyle name="Элементы осей 16 4 2" xfId="13537"/>
    <cellStyle name="Элементы осей 16 4 2 2" xfId="13538"/>
    <cellStyle name="Элементы осей 16 4 2 2 2" xfId="13539"/>
    <cellStyle name="Элементы осей 16 4 2 3" xfId="13540"/>
    <cellStyle name="Элементы осей 16 4 2 4" xfId="13541"/>
    <cellStyle name="Элементы осей 16 4 2 4 2" xfId="13542"/>
    <cellStyle name="Элементы осей 16 4 2 4 3" xfId="13543"/>
    <cellStyle name="Элементы осей 16 4 2 5" xfId="13544"/>
    <cellStyle name="Элементы осей 16 4 3" xfId="13545"/>
    <cellStyle name="Элементы осей 16 4 3 2" xfId="13546"/>
    <cellStyle name="Элементы осей 16 4 3 2 2" xfId="13547"/>
    <cellStyle name="Элементы осей 16 4 3 3" xfId="13548"/>
    <cellStyle name="Элементы осей 16 4 3 4" xfId="13549"/>
    <cellStyle name="Элементы осей 16 4 3 4 2" xfId="13550"/>
    <cellStyle name="Элементы осей 16 4 3 4 3" xfId="13551"/>
    <cellStyle name="Элементы осей 16 4 3 5" xfId="13552"/>
    <cellStyle name="Элементы осей 16 4 4" xfId="13553"/>
    <cellStyle name="Элементы осей 16 4 4 2" xfId="13554"/>
    <cellStyle name="Элементы осей 16 4 5" xfId="13555"/>
    <cellStyle name="Элементы осей 16 4 6" xfId="13556"/>
    <cellStyle name="Элементы осей 16 4 6 2" xfId="13557"/>
    <cellStyle name="Элементы осей 16 4 6 3" xfId="13558"/>
    <cellStyle name="Элементы осей 16 4 7" xfId="13559"/>
    <cellStyle name="Элементы осей 16 5" xfId="13560"/>
    <cellStyle name="Элементы осей 16 5 2" xfId="13561"/>
    <cellStyle name="Элементы осей 16 5 2 2" xfId="13562"/>
    <cellStyle name="Элементы осей 16 5 2 2 2" xfId="13563"/>
    <cellStyle name="Элементы осей 16 5 2 3" xfId="13564"/>
    <cellStyle name="Элементы осей 16 5 2 4" xfId="13565"/>
    <cellStyle name="Элементы осей 16 5 2 4 2" xfId="13566"/>
    <cellStyle name="Элементы осей 16 5 2 4 3" xfId="13567"/>
    <cellStyle name="Элементы осей 16 5 2 5" xfId="13568"/>
    <cellStyle name="Элементы осей 16 5 3" xfId="13569"/>
    <cellStyle name="Элементы осей 16 5 3 2" xfId="13570"/>
    <cellStyle name="Элементы осей 16 5 3 2 2" xfId="13571"/>
    <cellStyle name="Элементы осей 16 5 3 3" xfId="13572"/>
    <cellStyle name="Элементы осей 16 5 3 4" xfId="13573"/>
    <cellStyle name="Элементы осей 16 5 3 4 2" xfId="13574"/>
    <cellStyle name="Элементы осей 16 5 3 4 3" xfId="13575"/>
    <cellStyle name="Элементы осей 16 5 3 5" xfId="13576"/>
    <cellStyle name="Элементы осей 16 5 4" xfId="13577"/>
    <cellStyle name="Элементы осей 16 5 4 2" xfId="13578"/>
    <cellStyle name="Элементы осей 16 5 5" xfId="13579"/>
    <cellStyle name="Элементы осей 16 5 6" xfId="13580"/>
    <cellStyle name="Элементы осей 16 5 6 2" xfId="13581"/>
    <cellStyle name="Элементы осей 16 5 6 3" xfId="13582"/>
    <cellStyle name="Элементы осей 16 5 7" xfId="13583"/>
    <cellStyle name="Элементы осей 16 6" xfId="13584"/>
    <cellStyle name="Элементы осей 16 6 2" xfId="13585"/>
    <cellStyle name="Элементы осей 16 6 2 2" xfId="13586"/>
    <cellStyle name="Элементы осей 16 6 2 2 2" xfId="13587"/>
    <cellStyle name="Элементы осей 16 6 2 3" xfId="13588"/>
    <cellStyle name="Элементы осей 16 6 2 4" xfId="13589"/>
    <cellStyle name="Элементы осей 16 6 2 4 2" xfId="13590"/>
    <cellStyle name="Элементы осей 16 6 2 4 3" xfId="13591"/>
    <cellStyle name="Элементы осей 16 6 2 5" xfId="13592"/>
    <cellStyle name="Элементы осей 16 6 3" xfId="13593"/>
    <cellStyle name="Элементы осей 16 6 3 2" xfId="13594"/>
    <cellStyle name="Элементы осей 16 6 3 2 2" xfId="13595"/>
    <cellStyle name="Элементы осей 16 6 3 3" xfId="13596"/>
    <cellStyle name="Элементы осей 16 6 3 4" xfId="13597"/>
    <cellStyle name="Элементы осей 16 6 3 4 2" xfId="13598"/>
    <cellStyle name="Элементы осей 16 6 3 4 3" xfId="13599"/>
    <cellStyle name="Элементы осей 16 6 3 5" xfId="13600"/>
    <cellStyle name="Элементы осей 16 6 4" xfId="13601"/>
    <cellStyle name="Элементы осей 16 6 4 2" xfId="13602"/>
    <cellStyle name="Элементы осей 16 6 5" xfId="13603"/>
    <cellStyle name="Элементы осей 16 6 6" xfId="13604"/>
    <cellStyle name="Элементы осей 16 6 6 2" xfId="13605"/>
    <cellStyle name="Элементы осей 16 6 6 3" xfId="13606"/>
    <cellStyle name="Элементы осей 16 6 7" xfId="13607"/>
    <cellStyle name="Элементы осей 16 7" xfId="13608"/>
    <cellStyle name="Элементы осей 16 7 2" xfId="13609"/>
    <cellStyle name="Элементы осей 16 7 2 2" xfId="13610"/>
    <cellStyle name="Элементы осей 16 7 2 2 2" xfId="13611"/>
    <cellStyle name="Элементы осей 16 7 2 3" xfId="13612"/>
    <cellStyle name="Элементы осей 16 7 2 4" xfId="13613"/>
    <cellStyle name="Элементы осей 16 7 2 4 2" xfId="13614"/>
    <cellStyle name="Элементы осей 16 7 2 4 3" xfId="13615"/>
    <cellStyle name="Элементы осей 16 7 2 5" xfId="13616"/>
    <cellStyle name="Элементы осей 16 7 3" xfId="13617"/>
    <cellStyle name="Элементы осей 16 7 3 2" xfId="13618"/>
    <cellStyle name="Элементы осей 16 7 3 2 2" xfId="13619"/>
    <cellStyle name="Элементы осей 16 7 3 3" xfId="13620"/>
    <cellStyle name="Элементы осей 16 7 3 4" xfId="13621"/>
    <cellStyle name="Элементы осей 16 7 3 4 2" xfId="13622"/>
    <cellStyle name="Элементы осей 16 7 3 4 3" xfId="13623"/>
    <cellStyle name="Элементы осей 16 7 3 5" xfId="13624"/>
    <cellStyle name="Элементы осей 16 7 4" xfId="13625"/>
    <cellStyle name="Элементы осей 16 7 4 2" xfId="13626"/>
    <cellStyle name="Элементы осей 16 7 5" xfId="13627"/>
    <cellStyle name="Элементы осей 16 7 6" xfId="13628"/>
    <cellStyle name="Элементы осей 16 7 6 2" xfId="13629"/>
    <cellStyle name="Элементы осей 16 7 6 3" xfId="13630"/>
    <cellStyle name="Элементы осей 16 7 7" xfId="13631"/>
    <cellStyle name="Элементы осей 16 8" xfId="13632"/>
    <cellStyle name="Элементы осей 16 8 2" xfId="13633"/>
    <cellStyle name="Элементы осей 16 8 2 2" xfId="13634"/>
    <cellStyle name="Элементы осей 16 8 2 2 2" xfId="13635"/>
    <cellStyle name="Элементы осей 16 8 2 3" xfId="13636"/>
    <cellStyle name="Элементы осей 16 8 2 4" xfId="13637"/>
    <cellStyle name="Элементы осей 16 8 2 4 2" xfId="13638"/>
    <cellStyle name="Элементы осей 16 8 2 4 3" xfId="13639"/>
    <cellStyle name="Элементы осей 16 8 2 5" xfId="13640"/>
    <cellStyle name="Элементы осей 16 8 3" xfId="13641"/>
    <cellStyle name="Элементы осей 16 8 3 2" xfId="13642"/>
    <cellStyle name="Элементы осей 16 8 3 2 2" xfId="13643"/>
    <cellStyle name="Элементы осей 16 8 3 3" xfId="13644"/>
    <cellStyle name="Элементы осей 16 8 3 4" xfId="13645"/>
    <cellStyle name="Элементы осей 16 8 3 4 2" xfId="13646"/>
    <cellStyle name="Элементы осей 16 8 3 4 3" xfId="13647"/>
    <cellStyle name="Элементы осей 16 8 3 5" xfId="13648"/>
    <cellStyle name="Элементы осей 16 8 4" xfId="13649"/>
    <cellStyle name="Элементы осей 16 8 4 2" xfId="13650"/>
    <cellStyle name="Элементы осей 16 8 5" xfId="13651"/>
    <cellStyle name="Элементы осей 16 8 6" xfId="13652"/>
    <cellStyle name="Элементы осей 16 8 6 2" xfId="13653"/>
    <cellStyle name="Элементы осей 16 8 6 3" xfId="13654"/>
    <cellStyle name="Элементы осей 16 8 7" xfId="13655"/>
    <cellStyle name="Элементы осей 16 9" xfId="13656"/>
    <cellStyle name="Элементы осей 16 9 2" xfId="13657"/>
    <cellStyle name="Элементы осей 16 9 2 2" xfId="13658"/>
    <cellStyle name="Элементы осей 16 9 3" xfId="13659"/>
    <cellStyle name="Элементы осей 16 9 4" xfId="13660"/>
    <cellStyle name="Элементы осей 16 9 4 2" xfId="13661"/>
    <cellStyle name="Элементы осей 16 9 5" xfId="13662"/>
    <cellStyle name="Элементы осей 16_10470_35589_Расчет показателей КФМ" xfId="13663"/>
    <cellStyle name="Элементы осей 160" xfId="14560"/>
    <cellStyle name="Элементы осей 161" xfId="14561"/>
    <cellStyle name="Элементы осей 162" xfId="14562"/>
    <cellStyle name="Элементы осей 163" xfId="14567"/>
    <cellStyle name="Элементы осей 164" xfId="14568"/>
    <cellStyle name="Элементы осей 165" xfId="14585"/>
    <cellStyle name="Элементы осей 166" xfId="14589"/>
    <cellStyle name="Элементы осей 167" xfId="14592"/>
    <cellStyle name="Элементы осей 168" xfId="14595"/>
    <cellStyle name="Элементы осей 169" xfId="14596"/>
    <cellStyle name="Элементы осей 17" xfId="13664"/>
    <cellStyle name="Элементы осей 17 2" xfId="13665"/>
    <cellStyle name="Элементы осей 17 2 2" xfId="13666"/>
    <cellStyle name="Элементы осей 17 2 2 2" xfId="13667"/>
    <cellStyle name="Элементы осей 17 2 2 3" xfId="13668"/>
    <cellStyle name="Элементы осей 17 2 2 4" xfId="13669"/>
    <cellStyle name="Элементы осей 17 2 3" xfId="13670"/>
    <cellStyle name="Элементы осей 17 2 3 2" xfId="13671"/>
    <cellStyle name="Элементы осей 17 2 4" xfId="13672"/>
    <cellStyle name="Элементы осей 17 2 4 2" xfId="13673"/>
    <cellStyle name="Элементы осей 17 2 5" xfId="13674"/>
    <cellStyle name="Элементы осей 17 2 6" xfId="13675"/>
    <cellStyle name="Элементы осей 17 2 6 2" xfId="13676"/>
    <cellStyle name="Элементы осей 17 2 6 3" xfId="13677"/>
    <cellStyle name="Элементы осей 17 2 7" xfId="13678"/>
    <cellStyle name="Элементы осей 17 3" xfId="13679"/>
    <cellStyle name="Элементы осей 17 3 2" xfId="13680"/>
    <cellStyle name="Элементы осей 17 3 2 2" xfId="13681"/>
    <cellStyle name="Элементы осей 17 3 3" xfId="13682"/>
    <cellStyle name="Элементы осей 17 3 4" xfId="13683"/>
    <cellStyle name="Элементы осей 17 3 4 2" xfId="13684"/>
    <cellStyle name="Элементы осей 17 3 4 3" xfId="13685"/>
    <cellStyle name="Элементы осей 17 3 5" xfId="13686"/>
    <cellStyle name="Элементы осей 17 3 5 2" xfId="13687"/>
    <cellStyle name="Элементы осей 17 3 6" xfId="13688"/>
    <cellStyle name="Элементы осей 17 4" xfId="13689"/>
    <cellStyle name="Элементы осей 17 4 2" xfId="13690"/>
    <cellStyle name="Элементы осей 17 5" xfId="13691"/>
    <cellStyle name="Элементы осей 17 6" xfId="13692"/>
    <cellStyle name="Элементы осей 17 6 2" xfId="13693"/>
    <cellStyle name="Элементы осей 17 6 3" xfId="13694"/>
    <cellStyle name="Элементы осей 17 7" xfId="13695"/>
    <cellStyle name="Элементы осей 17 7 2" xfId="13696"/>
    <cellStyle name="Элементы осей 17 8" xfId="13697"/>
    <cellStyle name="Элементы осей 170" xfId="14597"/>
    <cellStyle name="Элементы осей 171" xfId="14599"/>
    <cellStyle name="Элементы осей 172" xfId="14600"/>
    <cellStyle name="Элементы осей 173" xfId="14601"/>
    <cellStyle name="Элементы осей 174" xfId="14602"/>
    <cellStyle name="Элементы осей 175" xfId="14603"/>
    <cellStyle name="Элементы осей 176" xfId="14604"/>
    <cellStyle name="Элементы осей 177" xfId="14613"/>
    <cellStyle name="Элементы осей 178" xfId="14614"/>
    <cellStyle name="Элементы осей 179" xfId="14615"/>
    <cellStyle name="Элементы осей 18" xfId="13698"/>
    <cellStyle name="Элементы осей 18 2" xfId="13699"/>
    <cellStyle name="Элементы осей 18 2 2" xfId="13700"/>
    <cellStyle name="Элементы осей 18 2 2 2" xfId="13701"/>
    <cellStyle name="Элементы осей 18 2 2 3" xfId="13702"/>
    <cellStyle name="Элементы осей 18 2 2 4" xfId="13703"/>
    <cellStyle name="Элементы осей 18 2 3" xfId="13704"/>
    <cellStyle name="Элементы осей 18 2 3 2" xfId="13705"/>
    <cellStyle name="Элементы осей 18 2 4" xfId="13706"/>
    <cellStyle name="Элементы осей 18 2 4 2" xfId="13707"/>
    <cellStyle name="Элементы осей 18 2 5" xfId="13708"/>
    <cellStyle name="Элементы осей 18 2 6" xfId="13709"/>
    <cellStyle name="Элементы осей 18 2 6 2" xfId="13710"/>
    <cellStyle name="Элементы осей 18 2 6 3" xfId="13711"/>
    <cellStyle name="Элементы осей 18 2 7" xfId="13712"/>
    <cellStyle name="Элементы осей 18 3" xfId="13713"/>
    <cellStyle name="Элементы осей 18 3 2" xfId="13714"/>
    <cellStyle name="Элементы осей 18 3 2 2" xfId="13715"/>
    <cellStyle name="Элементы осей 18 3 3" xfId="13716"/>
    <cellStyle name="Элементы осей 18 3 4" xfId="13717"/>
    <cellStyle name="Элементы осей 18 3 4 2" xfId="13718"/>
    <cellStyle name="Элементы осей 18 3 4 3" xfId="13719"/>
    <cellStyle name="Элементы осей 18 3 5" xfId="13720"/>
    <cellStyle name="Элементы осей 18 3 5 2" xfId="13721"/>
    <cellStyle name="Элементы осей 18 3 6" xfId="13722"/>
    <cellStyle name="Элементы осей 18 4" xfId="13723"/>
    <cellStyle name="Элементы осей 18 4 2" xfId="13724"/>
    <cellStyle name="Элементы осей 18 5" xfId="13725"/>
    <cellStyle name="Элементы осей 18 6" xfId="13726"/>
    <cellStyle name="Элементы осей 18 6 2" xfId="13727"/>
    <cellStyle name="Элементы осей 18 6 3" xfId="13728"/>
    <cellStyle name="Элементы осей 18 7" xfId="13729"/>
    <cellStyle name="Элементы осей 18 7 2" xfId="13730"/>
    <cellStyle name="Элементы осей 18 8" xfId="13731"/>
    <cellStyle name="Элементы осей 180" xfId="14616"/>
    <cellStyle name="Элементы осей 19" xfId="13732"/>
    <cellStyle name="Элементы осей 19 2" xfId="13733"/>
    <cellStyle name="Элементы осей 19 2 2" xfId="13734"/>
    <cellStyle name="Элементы осей 19 2 2 2" xfId="13735"/>
    <cellStyle name="Элементы осей 19 2 2 3" xfId="13736"/>
    <cellStyle name="Элементы осей 19 2 2 4" xfId="13737"/>
    <cellStyle name="Элементы осей 19 2 3" xfId="13738"/>
    <cellStyle name="Элементы осей 19 2 3 2" xfId="13739"/>
    <cellStyle name="Элементы осей 19 2 4" xfId="13740"/>
    <cellStyle name="Элементы осей 19 2 4 2" xfId="13741"/>
    <cellStyle name="Элементы осей 19 2 5" xfId="13742"/>
    <cellStyle name="Элементы осей 19 2 6" xfId="13743"/>
    <cellStyle name="Элементы осей 19 2 6 2" xfId="13744"/>
    <cellStyle name="Элементы осей 19 2 6 3" xfId="13745"/>
    <cellStyle name="Элементы осей 19 2 7" xfId="13746"/>
    <cellStyle name="Элементы осей 19 3" xfId="13747"/>
    <cellStyle name="Элементы осей 19 3 2" xfId="13748"/>
    <cellStyle name="Элементы осей 19 3 2 2" xfId="13749"/>
    <cellStyle name="Элементы осей 19 3 2 3" xfId="13750"/>
    <cellStyle name="Элементы осей 19 3 2 3 2" xfId="13751"/>
    <cellStyle name="Элементы осей 19 3 2 4" xfId="13752"/>
    <cellStyle name="Элементы осей 19 3 2 4 2" xfId="13753"/>
    <cellStyle name="Элементы осей 19 3 2 5" xfId="13754"/>
    <cellStyle name="Элементы осей 19 3 3" xfId="13755"/>
    <cellStyle name="Элементы осей 19 3 3 2" xfId="13756"/>
    <cellStyle name="Элементы осей 19 3 4" xfId="13757"/>
    <cellStyle name="Элементы осей 19 3 4 2" xfId="13758"/>
    <cellStyle name="Элементы осей 19 3 5" xfId="13759"/>
    <cellStyle name="Элементы осей 19 3 6" xfId="13760"/>
    <cellStyle name="Элементы осей 19 3 6 2" xfId="13761"/>
    <cellStyle name="Элементы осей 19 3 7" xfId="13762"/>
    <cellStyle name="Элементы осей 19 4" xfId="13763"/>
    <cellStyle name="Элементы осей 19 4 2" xfId="13764"/>
    <cellStyle name="Элементы осей 19 5" xfId="13765"/>
    <cellStyle name="Элементы осей 19 6" xfId="13766"/>
    <cellStyle name="Элементы осей 19 6 2" xfId="13767"/>
    <cellStyle name="Элементы осей 19 6 3" xfId="13768"/>
    <cellStyle name="Элементы осей 19 7" xfId="13769"/>
    <cellStyle name="Элементы осей 19 7 2" xfId="13770"/>
    <cellStyle name="Элементы осей 19 8" xfId="13771"/>
    <cellStyle name="Элементы осей 2" xfId="29"/>
    <cellStyle name="Элементы осей 2 2" xfId="13772"/>
    <cellStyle name="Элементы осей 2 2 2" xfId="13773"/>
    <cellStyle name="Элементы осей 2 2 2 2" xfId="13774"/>
    <cellStyle name="Элементы осей 2 2 3" xfId="13775"/>
    <cellStyle name="Элементы осей 2 2 4" xfId="13776"/>
    <cellStyle name="Элементы осей 2 2 4 2" xfId="13777"/>
    <cellStyle name="Элементы осей 2 2 4 3" xfId="13778"/>
    <cellStyle name="Элементы осей 2 2 5" xfId="13779"/>
    <cellStyle name="Элементы осей 2 3" xfId="13780"/>
    <cellStyle name="Элементы осей 2 3 2" xfId="13781"/>
    <cellStyle name="Элементы осей 2 3 2 2" xfId="13782"/>
    <cellStyle name="Элементы осей 2 3 2 3" xfId="13783"/>
    <cellStyle name="Элементы осей 2 3 2 3 2" xfId="13784"/>
    <cellStyle name="Элементы осей 2 3 2 4" xfId="13785"/>
    <cellStyle name="Элементы осей 2 3 2 4 2" xfId="13786"/>
    <cellStyle name="Элементы осей 2 3 2 5" xfId="13787"/>
    <cellStyle name="Элементы осей 2 3 3" xfId="13788"/>
    <cellStyle name="Элементы осей 2 3 3 2" xfId="13789"/>
    <cellStyle name="Элементы осей 2 3 4" xfId="13790"/>
    <cellStyle name="Элементы осей 2 3 4 2" xfId="13791"/>
    <cellStyle name="Элементы осей 2 3 5" xfId="13792"/>
    <cellStyle name="Элементы осей 2 3 6" xfId="13793"/>
    <cellStyle name="Элементы осей 2 3 6 2" xfId="13794"/>
    <cellStyle name="Элементы осей 2 3 6 3" xfId="13795"/>
    <cellStyle name="Элементы осей 2 3 7" xfId="13796"/>
    <cellStyle name="Элементы осей 2 4" xfId="13797"/>
    <cellStyle name="Элементы осей 2 4 2" xfId="13798"/>
    <cellStyle name="Элементы осей 2 4 3" xfId="13799"/>
    <cellStyle name="Элементы осей 2 4 3 2" xfId="13800"/>
    <cellStyle name="Элементы осей 2 4 4" xfId="13801"/>
    <cellStyle name="Элементы осей 2 5" xfId="13802"/>
    <cellStyle name="Элементы осей 2 5 2" xfId="13803"/>
    <cellStyle name="Элементы осей 2 5 3" xfId="13804"/>
    <cellStyle name="Элементы осей 2 5 3 2" xfId="13805"/>
    <cellStyle name="Элементы осей 2 5 4" xfId="13806"/>
    <cellStyle name="Элементы осей 2 5 4 2" xfId="13807"/>
    <cellStyle name="Элементы осей 2 5 5" xfId="13808"/>
    <cellStyle name="Элементы осей 2 6" xfId="13809"/>
    <cellStyle name="Элементы осей 2 6 2" xfId="13810"/>
    <cellStyle name="Элементы осей 2 7" xfId="13811"/>
    <cellStyle name="Элементы осей 2 8" xfId="13812"/>
    <cellStyle name="Элементы осей 2 8 2" xfId="13813"/>
    <cellStyle name="Элементы осей 2 9" xfId="13814"/>
    <cellStyle name="Элементы осей 20" xfId="13815"/>
    <cellStyle name="Элементы осей 20 2" xfId="13816"/>
    <cellStyle name="Элементы осей 20 2 2" xfId="13817"/>
    <cellStyle name="Элементы осей 20 2 2 2" xfId="13818"/>
    <cellStyle name="Элементы осей 20 2 2 3" xfId="13819"/>
    <cellStyle name="Элементы осей 20 2 2 4" xfId="13820"/>
    <cellStyle name="Элементы осей 20 2 3" xfId="13821"/>
    <cellStyle name="Элементы осей 20 2 3 2" xfId="13822"/>
    <cellStyle name="Элементы осей 20 2 4" xfId="13823"/>
    <cellStyle name="Элементы осей 20 2 4 2" xfId="13824"/>
    <cellStyle name="Элементы осей 20 2 5" xfId="13825"/>
    <cellStyle name="Элементы осей 20 2 6" xfId="13826"/>
    <cellStyle name="Элементы осей 20 2 6 2" xfId="13827"/>
    <cellStyle name="Элементы осей 20 2 6 3" xfId="13828"/>
    <cellStyle name="Элементы осей 20 2 7" xfId="13829"/>
    <cellStyle name="Элементы осей 20 3" xfId="13830"/>
    <cellStyle name="Элементы осей 20 3 2" xfId="13831"/>
    <cellStyle name="Элементы осей 20 3 2 2" xfId="13832"/>
    <cellStyle name="Элементы осей 20 3 3" xfId="13833"/>
    <cellStyle name="Элементы осей 20 3 4" xfId="13834"/>
    <cellStyle name="Элементы осей 20 3 4 2" xfId="13835"/>
    <cellStyle name="Элементы осей 20 3 4 3" xfId="13836"/>
    <cellStyle name="Элементы осей 20 3 5" xfId="13837"/>
    <cellStyle name="Элементы осей 20 3 5 2" xfId="13838"/>
    <cellStyle name="Элементы осей 20 3 6" xfId="13839"/>
    <cellStyle name="Элементы осей 20 4" xfId="13840"/>
    <cellStyle name="Элементы осей 20 4 2" xfId="13841"/>
    <cellStyle name="Элементы осей 20 5" xfId="13842"/>
    <cellStyle name="Элементы осей 20 6" xfId="13843"/>
    <cellStyle name="Элементы осей 20 6 2" xfId="13844"/>
    <cellStyle name="Элементы осей 20 6 3" xfId="13845"/>
    <cellStyle name="Элементы осей 20 7" xfId="13846"/>
    <cellStyle name="Элементы осей 20 7 2" xfId="13847"/>
    <cellStyle name="Элементы осей 20 8" xfId="13848"/>
    <cellStyle name="Элементы осей 21" xfId="13849"/>
    <cellStyle name="Элементы осей 21 2" xfId="13850"/>
    <cellStyle name="Элементы осей 21 2 2" xfId="13851"/>
    <cellStyle name="Элементы осей 21 2 2 2" xfId="13852"/>
    <cellStyle name="Элементы осей 21 2 2 3" xfId="13853"/>
    <cellStyle name="Элементы осей 21 2 2 4" xfId="13854"/>
    <cellStyle name="Элементы осей 21 2 3" xfId="13855"/>
    <cellStyle name="Элементы осей 21 2 3 2" xfId="13856"/>
    <cellStyle name="Элементы осей 21 2 4" xfId="13857"/>
    <cellStyle name="Элементы осей 21 2 4 2" xfId="13858"/>
    <cellStyle name="Элементы осей 21 2 5" xfId="13859"/>
    <cellStyle name="Элементы осей 21 2 6" xfId="13860"/>
    <cellStyle name="Элементы осей 21 2 6 2" xfId="13861"/>
    <cellStyle name="Элементы осей 21 2 6 3" xfId="13862"/>
    <cellStyle name="Элементы осей 21 2 7" xfId="13863"/>
    <cellStyle name="Элементы осей 21 3" xfId="13864"/>
    <cellStyle name="Элементы осей 21 3 2" xfId="13865"/>
    <cellStyle name="Элементы осей 21 3 2 2" xfId="13866"/>
    <cellStyle name="Элементы осей 21 3 3" xfId="13867"/>
    <cellStyle name="Элементы осей 21 3 4" xfId="13868"/>
    <cellStyle name="Элементы осей 21 3 4 2" xfId="13869"/>
    <cellStyle name="Элементы осей 21 3 4 3" xfId="13870"/>
    <cellStyle name="Элементы осей 21 3 5" xfId="13871"/>
    <cellStyle name="Элементы осей 21 3 5 2" xfId="13872"/>
    <cellStyle name="Элементы осей 21 3 6" xfId="13873"/>
    <cellStyle name="Элементы осей 21 4" xfId="13874"/>
    <cellStyle name="Элементы осей 21 4 2" xfId="13875"/>
    <cellStyle name="Элементы осей 21 5" xfId="13876"/>
    <cellStyle name="Элементы осей 21 6" xfId="13877"/>
    <cellStyle name="Элементы осей 21 6 2" xfId="13878"/>
    <cellStyle name="Элементы осей 21 6 3" xfId="13879"/>
    <cellStyle name="Элементы осей 21 7" xfId="13880"/>
    <cellStyle name="Элементы осей 21 7 2" xfId="13881"/>
    <cellStyle name="Элементы осей 21 8" xfId="13882"/>
    <cellStyle name="Элементы осей 22" xfId="13883"/>
    <cellStyle name="Элементы осей 22 2" xfId="13884"/>
    <cellStyle name="Элементы осей 22 2 2" xfId="13885"/>
    <cellStyle name="Элементы осей 22 2 3" xfId="13886"/>
    <cellStyle name="Элементы осей 22 2 3 2" xfId="13887"/>
    <cellStyle name="Элементы осей 22 2 4" xfId="13888"/>
    <cellStyle name="Элементы осей 22 3" xfId="13889"/>
    <cellStyle name="Элементы осей 22 3 2" xfId="13890"/>
    <cellStyle name="Элементы осей 22 3 3" xfId="13891"/>
    <cellStyle name="Элементы осей 22 3 4" xfId="13892"/>
    <cellStyle name="Элементы осей 22 4" xfId="13893"/>
    <cellStyle name="Элементы осей 22 4 2" xfId="13894"/>
    <cellStyle name="Элементы осей 22 5" xfId="13895"/>
    <cellStyle name="Элементы осей 22 5 2" xfId="13896"/>
    <cellStyle name="Элементы осей 22 6" xfId="13897"/>
    <cellStyle name="Элементы осей 22 7" xfId="13898"/>
    <cellStyle name="Элементы осей 22 7 2" xfId="13899"/>
    <cellStyle name="Элементы осей 22 7 3" xfId="13900"/>
    <cellStyle name="Элементы осей 22 8" xfId="13901"/>
    <cellStyle name="Элементы осей 22 8 2" xfId="13902"/>
    <cellStyle name="Элементы осей 22 9" xfId="13903"/>
    <cellStyle name="Элементы осей 23" xfId="13904"/>
    <cellStyle name="Элементы осей 23 2" xfId="13905"/>
    <cellStyle name="Элементы осей 23 2 2" xfId="13906"/>
    <cellStyle name="Элементы осей 23 3" xfId="13907"/>
    <cellStyle name="Элементы осей 23 4" xfId="13908"/>
    <cellStyle name="Элементы осей 23 4 2" xfId="13909"/>
    <cellStyle name="Элементы осей 23 4 3" xfId="13910"/>
    <cellStyle name="Элементы осей 23 5" xfId="13911"/>
    <cellStyle name="Элементы осей 24" xfId="13912"/>
    <cellStyle name="Элементы осей 24 2" xfId="13913"/>
    <cellStyle name="Элементы осей 24 2 2" xfId="13914"/>
    <cellStyle name="Элементы осей 24 3" xfId="13915"/>
    <cellStyle name="Элементы осей 24 4" xfId="13916"/>
    <cellStyle name="Элементы осей 24 4 2" xfId="13917"/>
    <cellStyle name="Элементы осей 24 4 3" xfId="13918"/>
    <cellStyle name="Элементы осей 24 5" xfId="13919"/>
    <cellStyle name="Элементы осей 25" xfId="13920"/>
    <cellStyle name="Элементы осей 25 2" xfId="13921"/>
    <cellStyle name="Элементы осей 25 2 2" xfId="13922"/>
    <cellStyle name="Элементы осей 25 3" xfId="13923"/>
    <cellStyle name="Элементы осей 25 4" xfId="13924"/>
    <cellStyle name="Элементы осей 25 4 2" xfId="13925"/>
    <cellStyle name="Элементы осей 25 4 3" xfId="13926"/>
    <cellStyle name="Элементы осей 25 5" xfId="13927"/>
    <cellStyle name="Элементы осей 26" xfId="13928"/>
    <cellStyle name="Элементы осей 26 2" xfId="13929"/>
    <cellStyle name="Элементы осей 26 2 2" xfId="13930"/>
    <cellStyle name="Элементы осей 26 3" xfId="13931"/>
    <cellStyle name="Элементы осей 26 4" xfId="13932"/>
    <cellStyle name="Элементы осей 26 4 2" xfId="13933"/>
    <cellStyle name="Элементы осей 26 4 3" xfId="13934"/>
    <cellStyle name="Элементы осей 26 5" xfId="13935"/>
    <cellStyle name="Элементы осей 27" xfId="13936"/>
    <cellStyle name="Элементы осей 27 2" xfId="13937"/>
    <cellStyle name="Элементы осей 27 2 2" xfId="13938"/>
    <cellStyle name="Элементы осей 27 3" xfId="13939"/>
    <cellStyle name="Элементы осей 27 4" xfId="13940"/>
    <cellStyle name="Элементы осей 27 4 2" xfId="13941"/>
    <cellStyle name="Элементы осей 27 4 3" xfId="13942"/>
    <cellStyle name="Элементы осей 27 5" xfId="13943"/>
    <cellStyle name="Элементы осей 28" xfId="13944"/>
    <cellStyle name="Элементы осей 28 2" xfId="13945"/>
    <cellStyle name="Элементы осей 28 2 2" xfId="13946"/>
    <cellStyle name="Элементы осей 28 3" xfId="13947"/>
    <cellStyle name="Элементы осей 28 4" xfId="13948"/>
    <cellStyle name="Элементы осей 28 4 2" xfId="13949"/>
    <cellStyle name="Элементы осей 28 4 3" xfId="13950"/>
    <cellStyle name="Элементы осей 28 5" xfId="13951"/>
    <cellStyle name="Элементы осей 29" xfId="13952"/>
    <cellStyle name="Элементы осей 29 2" xfId="13953"/>
    <cellStyle name="Элементы осей 29 3" xfId="13954"/>
    <cellStyle name="Элементы осей 29 3 2" xfId="13955"/>
    <cellStyle name="Элементы осей 29 4" xfId="13956"/>
    <cellStyle name="Элементы осей 3" xfId="13957"/>
    <cellStyle name="Элементы осей 3 2" xfId="13958"/>
    <cellStyle name="Элементы осей 3 2 2" xfId="13959"/>
    <cellStyle name="Элементы осей 3 2 2 2" xfId="13960"/>
    <cellStyle name="Элементы осей 3 2 2 3" xfId="13961"/>
    <cellStyle name="Элементы осей 3 2 2 4" xfId="13962"/>
    <cellStyle name="Элементы осей 3 2 3" xfId="13963"/>
    <cellStyle name="Элементы осей 3 2 3 2" xfId="13964"/>
    <cellStyle name="Элементы осей 3 2 4" xfId="13965"/>
    <cellStyle name="Элементы осей 3 2 4 2" xfId="13966"/>
    <cellStyle name="Элементы осей 3 2 5" xfId="13967"/>
    <cellStyle name="Элементы осей 3 2 6" xfId="13968"/>
    <cellStyle name="Элементы осей 3 2 6 2" xfId="13969"/>
    <cellStyle name="Элементы осей 3 2 6 3" xfId="13970"/>
    <cellStyle name="Элементы осей 3 2 7" xfId="13971"/>
    <cellStyle name="Элементы осей 3 2 7 2" xfId="13972"/>
    <cellStyle name="Элементы осей 3 2 8" xfId="13973"/>
    <cellStyle name="Элементы осей 3 3" xfId="13974"/>
    <cellStyle name="Элементы осей 3 3 2" xfId="13975"/>
    <cellStyle name="Элементы осей 3 3 2 2" xfId="13976"/>
    <cellStyle name="Элементы осей 3 3 3" xfId="13977"/>
    <cellStyle name="Элементы осей 3 3 4" xfId="13978"/>
    <cellStyle name="Элементы осей 3 3 4 2" xfId="13979"/>
    <cellStyle name="Элементы осей 3 3 4 3" xfId="13980"/>
    <cellStyle name="Элементы осей 3 3 5" xfId="13981"/>
    <cellStyle name="Элементы осей 3 3 5 2" xfId="13982"/>
    <cellStyle name="Элементы осей 3 3 6" xfId="13983"/>
    <cellStyle name="Элементы осей 3 4" xfId="13984"/>
    <cellStyle name="Элементы осей 3 4 2" xfId="13985"/>
    <cellStyle name="Элементы осей 3 4 3" xfId="13986"/>
    <cellStyle name="Элементы осей 3 4 4" xfId="13987"/>
    <cellStyle name="Элементы осей 3 5" xfId="13988"/>
    <cellStyle name="Элементы осей 3 6" xfId="13989"/>
    <cellStyle name="Элементы осей 3 6 2" xfId="13990"/>
    <cellStyle name="Элементы осей 3 6 3" xfId="13991"/>
    <cellStyle name="Элементы осей 3 7" xfId="13992"/>
    <cellStyle name="Элементы осей 3 7 2" xfId="13993"/>
    <cellStyle name="Элементы осей 3 8" xfId="13994"/>
    <cellStyle name="Элементы осей 30" xfId="13995"/>
    <cellStyle name="Элементы осей 30 2" xfId="13996"/>
    <cellStyle name="Элементы осей 30 3" xfId="13997"/>
    <cellStyle name="Элементы осей 30 3 2" xfId="13998"/>
    <cellStyle name="Элементы осей 30 4" xfId="13999"/>
    <cellStyle name="Элементы осей 31" xfId="14000"/>
    <cellStyle name="Элементы осей 31 2" xfId="14001"/>
    <cellStyle name="Элементы осей 31 3" xfId="14002"/>
    <cellStyle name="Элементы осей 31 3 2" xfId="14003"/>
    <cellStyle name="Элементы осей 31 4" xfId="14004"/>
    <cellStyle name="Элементы осей 32" xfId="14005"/>
    <cellStyle name="Элементы осей 32 2" xfId="14006"/>
    <cellStyle name="Элементы осей 32 3" xfId="14007"/>
    <cellStyle name="Элементы осей 32 3 2" xfId="14008"/>
    <cellStyle name="Элементы осей 32 4" xfId="14009"/>
    <cellStyle name="Элементы осей 33" xfId="14010"/>
    <cellStyle name="Элементы осей 33 2" xfId="14011"/>
    <cellStyle name="Элементы осей 33 3" xfId="14012"/>
    <cellStyle name="Элементы осей 33 3 2" xfId="14013"/>
    <cellStyle name="Элементы осей 33 4" xfId="14014"/>
    <cellStyle name="Элементы осей 34" xfId="14015"/>
    <cellStyle name="Элементы осей 34 2" xfId="14016"/>
    <cellStyle name="Элементы осей 34 3" xfId="14017"/>
    <cellStyle name="Элементы осей 34 3 2" xfId="14018"/>
    <cellStyle name="Элементы осей 34 4" xfId="14019"/>
    <cellStyle name="Элементы осей 35" xfId="14020"/>
    <cellStyle name="Элементы осей 35 2" xfId="14021"/>
    <cellStyle name="Элементы осей 35 3" xfId="14022"/>
    <cellStyle name="Элементы осей 35 3 2" xfId="14023"/>
    <cellStyle name="Элементы осей 35 4" xfId="14024"/>
    <cellStyle name="Элементы осей 36" xfId="14025"/>
    <cellStyle name="Элементы осей 36 2" xfId="14026"/>
    <cellStyle name="Элементы осей 36 3" xfId="14027"/>
    <cellStyle name="Элементы осей 36 3 2" xfId="14028"/>
    <cellStyle name="Элементы осей 36 4" xfId="14029"/>
    <cellStyle name="Элементы осей 37" xfId="14030"/>
    <cellStyle name="Элементы осей 37 2" xfId="14031"/>
    <cellStyle name="Элементы осей 37 3" xfId="14032"/>
    <cellStyle name="Элементы осей 37 3 2" xfId="14033"/>
    <cellStyle name="Элементы осей 37 4" xfId="14034"/>
    <cellStyle name="Элементы осей 38" xfId="14035"/>
    <cellStyle name="Элементы осей 38 2" xfId="14036"/>
    <cellStyle name="Элементы осей 38 3" xfId="14037"/>
    <cellStyle name="Элементы осей 38 3 2" xfId="14038"/>
    <cellStyle name="Элементы осей 38 4" xfId="14039"/>
    <cellStyle name="Элементы осей 39" xfId="14040"/>
    <cellStyle name="Элементы осей 39 2" xfId="14041"/>
    <cellStyle name="Элементы осей 39 3" xfId="14042"/>
    <cellStyle name="Элементы осей 39 3 2" xfId="14043"/>
    <cellStyle name="Элементы осей 39 4" xfId="14044"/>
    <cellStyle name="Элементы осей 4" xfId="14045"/>
    <cellStyle name="Элементы осей 4 2" xfId="14046"/>
    <cellStyle name="Элементы осей 4 2 2" xfId="14047"/>
    <cellStyle name="Элементы осей 4 2 2 2" xfId="14048"/>
    <cellStyle name="Элементы осей 4 2 2 3" xfId="14049"/>
    <cellStyle name="Элементы осей 4 2 2 4" xfId="14050"/>
    <cellStyle name="Элементы осей 4 2 3" xfId="14051"/>
    <cellStyle name="Элементы осей 4 2 3 2" xfId="14052"/>
    <cellStyle name="Элементы осей 4 2 4" xfId="14053"/>
    <cellStyle name="Элементы осей 4 2 4 2" xfId="14054"/>
    <cellStyle name="Элементы осей 4 2 5" xfId="14055"/>
    <cellStyle name="Элементы осей 4 2 6" xfId="14056"/>
    <cellStyle name="Элементы осей 4 2 6 2" xfId="14057"/>
    <cellStyle name="Элементы осей 4 2 6 3" xfId="14058"/>
    <cellStyle name="Элементы осей 4 2 7" xfId="14059"/>
    <cellStyle name="Элементы осей 4 2 7 2" xfId="14060"/>
    <cellStyle name="Элементы осей 4 2 8" xfId="14061"/>
    <cellStyle name="Элементы осей 4 3" xfId="14062"/>
    <cellStyle name="Элементы осей 4 3 2" xfId="14063"/>
    <cellStyle name="Элементы осей 4 3 2 2" xfId="14064"/>
    <cellStyle name="Элементы осей 4 3 3" xfId="14065"/>
    <cellStyle name="Элементы осей 4 3 4" xfId="14066"/>
    <cellStyle name="Элементы осей 4 3 4 2" xfId="14067"/>
    <cellStyle name="Элементы осей 4 3 4 3" xfId="14068"/>
    <cellStyle name="Элементы осей 4 3 5" xfId="14069"/>
    <cellStyle name="Элементы осей 4 3 5 2" xfId="14070"/>
    <cellStyle name="Элементы осей 4 3 6" xfId="14071"/>
    <cellStyle name="Элементы осей 4 4" xfId="14072"/>
    <cellStyle name="Элементы осей 4 4 2" xfId="14073"/>
    <cellStyle name="Элементы осей 4 4 3" xfId="14074"/>
    <cellStyle name="Элементы осей 4 4 4" xfId="14075"/>
    <cellStyle name="Элементы осей 4 5" xfId="14076"/>
    <cellStyle name="Элементы осей 4 6" xfId="14077"/>
    <cellStyle name="Элементы осей 4 6 2" xfId="14078"/>
    <cellStyle name="Элементы осей 4 6 3" xfId="14079"/>
    <cellStyle name="Элементы осей 4 7" xfId="14080"/>
    <cellStyle name="Элементы осей 4 7 2" xfId="14081"/>
    <cellStyle name="Элементы осей 4 8" xfId="14082"/>
    <cellStyle name="Элементы осей 40" xfId="14083"/>
    <cellStyle name="Элементы осей 40 2" xfId="14084"/>
    <cellStyle name="Элементы осей 40 3" xfId="14085"/>
    <cellStyle name="Элементы осей 40 3 2" xfId="14086"/>
    <cellStyle name="Элементы осей 40 4" xfId="14087"/>
    <cellStyle name="Элементы осей 41" xfId="14088"/>
    <cellStyle name="Элементы осей 41 2" xfId="14089"/>
    <cellStyle name="Элементы осей 41 3" xfId="14090"/>
    <cellStyle name="Элементы осей 41 3 2" xfId="14091"/>
    <cellStyle name="Элементы осей 41 4" xfId="14092"/>
    <cellStyle name="Элементы осей 42" xfId="14093"/>
    <cellStyle name="Элементы осей 42 2" xfId="14094"/>
    <cellStyle name="Элементы осей 42 3" xfId="14095"/>
    <cellStyle name="Элементы осей 42 3 2" xfId="14096"/>
    <cellStyle name="Элементы осей 42 4" xfId="14097"/>
    <cellStyle name="Элементы осей 43" xfId="14098"/>
    <cellStyle name="Элементы осей 43 2" xfId="14099"/>
    <cellStyle name="Элементы осей 43 3" xfId="14100"/>
    <cellStyle name="Элементы осей 43 3 2" xfId="14101"/>
    <cellStyle name="Элементы осей 43 4" xfId="14102"/>
    <cellStyle name="Элементы осей 44" xfId="14103"/>
    <cellStyle name="Элементы осей 44 2" xfId="14104"/>
    <cellStyle name="Элементы осей 44 3" xfId="14105"/>
    <cellStyle name="Элементы осей 44 3 2" xfId="14106"/>
    <cellStyle name="Элементы осей 44 4" xfId="14107"/>
    <cellStyle name="Элементы осей 45" xfId="14108"/>
    <cellStyle name="Элементы осей 45 2" xfId="14109"/>
    <cellStyle name="Элементы осей 45 3" xfId="14110"/>
    <cellStyle name="Элементы осей 45 3 2" xfId="14111"/>
    <cellStyle name="Элементы осей 45 4" xfId="14112"/>
    <cellStyle name="Элементы осей 46" xfId="14113"/>
    <cellStyle name="Элементы осей 46 2" xfId="14114"/>
    <cellStyle name="Элементы осей 46 3" xfId="14115"/>
    <cellStyle name="Элементы осей 46 3 2" xfId="14116"/>
    <cellStyle name="Элементы осей 46 4" xfId="14117"/>
    <cellStyle name="Элементы осей 47" xfId="14118"/>
    <cellStyle name="Элементы осей 47 2" xfId="14119"/>
    <cellStyle name="Элементы осей 47 3" xfId="14120"/>
    <cellStyle name="Элементы осей 47 3 2" xfId="14121"/>
    <cellStyle name="Элементы осей 47 4" xfId="14122"/>
    <cellStyle name="Элементы осей 48" xfId="14123"/>
    <cellStyle name="Элементы осей 48 2" xfId="14124"/>
    <cellStyle name="Элементы осей 48 3" xfId="14125"/>
    <cellStyle name="Элементы осей 48 3 2" xfId="14126"/>
    <cellStyle name="Элементы осей 48 4" xfId="14127"/>
    <cellStyle name="Элементы осей 49" xfId="14128"/>
    <cellStyle name="Элементы осей 49 2" xfId="14129"/>
    <cellStyle name="Элементы осей 49 3" xfId="14130"/>
    <cellStyle name="Элементы осей 49 3 2" xfId="14131"/>
    <cellStyle name="Элементы осей 49 4" xfId="14132"/>
    <cellStyle name="Элементы осей 5" xfId="14133"/>
    <cellStyle name="Элементы осей 5 2" xfId="14134"/>
    <cellStyle name="Элементы осей 5 2 2" xfId="14135"/>
    <cellStyle name="Элементы осей 5 2 2 2" xfId="14136"/>
    <cellStyle name="Элементы осей 5 2 2 3" xfId="14137"/>
    <cellStyle name="Элементы осей 5 2 2 4" xfId="14138"/>
    <cellStyle name="Элементы осей 5 2 3" xfId="14139"/>
    <cellStyle name="Элементы осей 5 2 3 2" xfId="14140"/>
    <cellStyle name="Элементы осей 5 2 4" xfId="14141"/>
    <cellStyle name="Элементы осей 5 2 4 2" xfId="14142"/>
    <cellStyle name="Элементы осей 5 2 5" xfId="14143"/>
    <cellStyle name="Элементы осей 5 2 6" xfId="14144"/>
    <cellStyle name="Элементы осей 5 2 6 2" xfId="14145"/>
    <cellStyle name="Элементы осей 5 2 6 3" xfId="14146"/>
    <cellStyle name="Элементы осей 5 2 7" xfId="14147"/>
    <cellStyle name="Элементы осей 5 2 7 2" xfId="14148"/>
    <cellStyle name="Элементы осей 5 2 8" xfId="14149"/>
    <cellStyle name="Элементы осей 5 3" xfId="14150"/>
    <cellStyle name="Элементы осей 5 3 2" xfId="14151"/>
    <cellStyle name="Элементы осей 5 3 2 2" xfId="14152"/>
    <cellStyle name="Элементы осей 5 3 3" xfId="14153"/>
    <cellStyle name="Элементы осей 5 3 4" xfId="14154"/>
    <cellStyle name="Элементы осей 5 3 4 2" xfId="14155"/>
    <cellStyle name="Элементы осей 5 3 4 3" xfId="14156"/>
    <cellStyle name="Элементы осей 5 3 5" xfId="14157"/>
    <cellStyle name="Элементы осей 5 3 5 2" xfId="14158"/>
    <cellStyle name="Элементы осей 5 3 6" xfId="14159"/>
    <cellStyle name="Элементы осей 5 4" xfId="14160"/>
    <cellStyle name="Элементы осей 5 4 2" xfId="14161"/>
    <cellStyle name="Элементы осей 5 4 3" xfId="14162"/>
    <cellStyle name="Элементы осей 5 4 4" xfId="14163"/>
    <cellStyle name="Элементы осей 5 5" xfId="14164"/>
    <cellStyle name="Элементы осей 5 6" xfId="14165"/>
    <cellStyle name="Элементы осей 5 6 2" xfId="14166"/>
    <cellStyle name="Элементы осей 5 6 3" xfId="14167"/>
    <cellStyle name="Элементы осей 5 7" xfId="14168"/>
    <cellStyle name="Элементы осей 5 7 2" xfId="14169"/>
    <cellStyle name="Элементы осей 5 8" xfId="14170"/>
    <cellStyle name="Элементы осей 50" xfId="14171"/>
    <cellStyle name="Элементы осей 50 2" xfId="14172"/>
    <cellStyle name="Элементы осей 50 3" xfId="14173"/>
    <cellStyle name="Элементы осей 50 3 2" xfId="14174"/>
    <cellStyle name="Элементы осей 50 4" xfId="14175"/>
    <cellStyle name="Элементы осей 51" xfId="14176"/>
    <cellStyle name="Элементы осей 51 2" xfId="14177"/>
    <cellStyle name="Элементы осей 51 3" xfId="14178"/>
    <cellStyle name="Элементы осей 51 3 2" xfId="14179"/>
    <cellStyle name="Элементы осей 51 4" xfId="14180"/>
    <cellStyle name="Элементы осей 52" xfId="14181"/>
    <cellStyle name="Элементы осей 52 2" xfId="14182"/>
    <cellStyle name="Элементы осей 52 3" xfId="14183"/>
    <cellStyle name="Элементы осей 52 3 2" xfId="14184"/>
    <cellStyle name="Элементы осей 52 4" xfId="14185"/>
    <cellStyle name="Элементы осей 53" xfId="14186"/>
    <cellStyle name="Элементы осей 53 2" xfId="14187"/>
    <cellStyle name="Элементы осей 53 3" xfId="14188"/>
    <cellStyle name="Элементы осей 53 3 2" xfId="14189"/>
    <cellStyle name="Элементы осей 53 4" xfId="14190"/>
    <cellStyle name="Элементы осей 54" xfId="14191"/>
    <cellStyle name="Элементы осей 54 2" xfId="14192"/>
    <cellStyle name="Элементы осей 54 3" xfId="14193"/>
    <cellStyle name="Элементы осей 54 3 2" xfId="14194"/>
    <cellStyle name="Элементы осей 54 4" xfId="14195"/>
    <cellStyle name="Элементы осей 55" xfId="14196"/>
    <cellStyle name="Элементы осей 55 2" xfId="14197"/>
    <cellStyle name="Элементы осей 55 3" xfId="14198"/>
    <cellStyle name="Элементы осей 55 3 2" xfId="14199"/>
    <cellStyle name="Элементы осей 55 4" xfId="14200"/>
    <cellStyle name="Элементы осей 56" xfId="14201"/>
    <cellStyle name="Элементы осей 56 2" xfId="14202"/>
    <cellStyle name="Элементы осей 56 3" xfId="14203"/>
    <cellStyle name="Элементы осей 56 3 2" xfId="14204"/>
    <cellStyle name="Элементы осей 56 4" xfId="14205"/>
    <cellStyle name="Элементы осей 57" xfId="14206"/>
    <cellStyle name="Элементы осей 57 2" xfId="14207"/>
    <cellStyle name="Элементы осей 57 3" xfId="14208"/>
    <cellStyle name="Элементы осей 57 3 2" xfId="14209"/>
    <cellStyle name="Элементы осей 57 4" xfId="14210"/>
    <cellStyle name="Элементы осей 58" xfId="14211"/>
    <cellStyle name="Элементы осей 58 2" xfId="14212"/>
    <cellStyle name="Элементы осей 58 3" xfId="14213"/>
    <cellStyle name="Элементы осей 58 3 2" xfId="14214"/>
    <cellStyle name="Элементы осей 58 4" xfId="14215"/>
    <cellStyle name="Элементы осей 59" xfId="14216"/>
    <cellStyle name="Элементы осей 59 2" xfId="14217"/>
    <cellStyle name="Элементы осей 59 3" xfId="14218"/>
    <cellStyle name="Элементы осей 59 3 2" xfId="14219"/>
    <cellStyle name="Элементы осей 59 4" xfId="14220"/>
    <cellStyle name="Элементы осей 6" xfId="14221"/>
    <cellStyle name="Элементы осей 6 2" xfId="14222"/>
    <cellStyle name="Элементы осей 6 2 2" xfId="14223"/>
    <cellStyle name="Элементы осей 6 2 2 2" xfId="14224"/>
    <cellStyle name="Элементы осей 6 2 2 3" xfId="14225"/>
    <cellStyle name="Элементы осей 6 2 2 4" xfId="14226"/>
    <cellStyle name="Элементы осей 6 2 3" xfId="14227"/>
    <cellStyle name="Элементы осей 6 2 3 2" xfId="14228"/>
    <cellStyle name="Элементы осей 6 2 4" xfId="14229"/>
    <cellStyle name="Элементы осей 6 2 4 2" xfId="14230"/>
    <cellStyle name="Элементы осей 6 2 5" xfId="14231"/>
    <cellStyle name="Элементы осей 6 2 6" xfId="14232"/>
    <cellStyle name="Элементы осей 6 2 6 2" xfId="14233"/>
    <cellStyle name="Элементы осей 6 2 6 3" xfId="14234"/>
    <cellStyle name="Элементы осей 6 2 7" xfId="14235"/>
    <cellStyle name="Элементы осей 6 2 7 2" xfId="14236"/>
    <cellStyle name="Элементы осей 6 2 8" xfId="14237"/>
    <cellStyle name="Элементы осей 6 3" xfId="14238"/>
    <cellStyle name="Элементы осей 6 3 2" xfId="14239"/>
    <cellStyle name="Элементы осей 6 3 2 2" xfId="14240"/>
    <cellStyle name="Элементы осей 6 3 3" xfId="14241"/>
    <cellStyle name="Элементы осей 6 3 4" xfId="14242"/>
    <cellStyle name="Элементы осей 6 3 4 2" xfId="14243"/>
    <cellStyle name="Элементы осей 6 3 4 3" xfId="14244"/>
    <cellStyle name="Элементы осей 6 3 5" xfId="14245"/>
    <cellStyle name="Элементы осей 6 3 5 2" xfId="14246"/>
    <cellStyle name="Элементы осей 6 3 6" xfId="14247"/>
    <cellStyle name="Элементы осей 6 4" xfId="14248"/>
    <cellStyle name="Элементы осей 6 4 2" xfId="14249"/>
    <cellStyle name="Элементы осей 6 4 3" xfId="14250"/>
    <cellStyle name="Элементы осей 6 4 4" xfId="14251"/>
    <cellStyle name="Элементы осей 6 5" xfId="14252"/>
    <cellStyle name="Элементы осей 6 6" xfId="14253"/>
    <cellStyle name="Элементы осей 6 6 2" xfId="14254"/>
    <cellStyle name="Элементы осей 6 6 3" xfId="14255"/>
    <cellStyle name="Элементы осей 6 7" xfId="14256"/>
    <cellStyle name="Элементы осей 6 7 2" xfId="14257"/>
    <cellStyle name="Элементы осей 6 8" xfId="14258"/>
    <cellStyle name="Элементы осей 60" xfId="14259"/>
    <cellStyle name="Элементы осей 60 2" xfId="14260"/>
    <cellStyle name="Элементы осей 60 3" xfId="14261"/>
    <cellStyle name="Элементы осей 60 3 2" xfId="14262"/>
    <cellStyle name="Элементы осей 60 4" xfId="14263"/>
    <cellStyle name="Элементы осей 61" xfId="14264"/>
    <cellStyle name="Элементы осей 61 2" xfId="14265"/>
    <cellStyle name="Элементы осей 61 3" xfId="14266"/>
    <cellStyle name="Элементы осей 61 3 2" xfId="14267"/>
    <cellStyle name="Элементы осей 61 4" xfId="14268"/>
    <cellStyle name="Элементы осей 62" xfId="14269"/>
    <cellStyle name="Элементы осей 62 2" xfId="14270"/>
    <cellStyle name="Элементы осей 62 3" xfId="14271"/>
    <cellStyle name="Элементы осей 62 3 2" xfId="14272"/>
    <cellStyle name="Элементы осей 63" xfId="14273"/>
    <cellStyle name="Элементы осей 63 2" xfId="14274"/>
    <cellStyle name="Элементы осей 63 3" xfId="14275"/>
    <cellStyle name="Элементы осей 63 3 2" xfId="14276"/>
    <cellStyle name="Элементы осей 64" xfId="14277"/>
    <cellStyle name="Элементы осей 64 2" xfId="14278"/>
    <cellStyle name="Элементы осей 64 2 2" xfId="14279"/>
    <cellStyle name="Элементы осей 64 3" xfId="14280"/>
    <cellStyle name="Элементы осей 64 4" xfId="14281"/>
    <cellStyle name="Элементы осей 65" xfId="14282"/>
    <cellStyle name="Элементы осей 65 2" xfId="14283"/>
    <cellStyle name="Элементы осей 65 2 2" xfId="14284"/>
    <cellStyle name="Элементы осей 65 3" xfId="14285"/>
    <cellStyle name="Элементы осей 65 4" xfId="14286"/>
    <cellStyle name="Элементы осей 66" xfId="14287"/>
    <cellStyle name="Элементы осей 66 2" xfId="14288"/>
    <cellStyle name="Элементы осей 66 2 2" xfId="14289"/>
    <cellStyle name="Элементы осей 66 3" xfId="14290"/>
    <cellStyle name="Элементы осей 67" xfId="14291"/>
    <cellStyle name="Элементы осей 67 2" xfId="14292"/>
    <cellStyle name="Элементы осей 67 2 2" xfId="14293"/>
    <cellStyle name="Элементы осей 67 3" xfId="14294"/>
    <cellStyle name="Элементы осей 68" xfId="14295"/>
    <cellStyle name="Элементы осей 68 2" xfId="14296"/>
    <cellStyle name="Элементы осей 68 2 2" xfId="14297"/>
    <cellStyle name="Элементы осей 68 3" xfId="14298"/>
    <cellStyle name="Элементы осей 69" xfId="14299"/>
    <cellStyle name="Элементы осей 69 2" xfId="14300"/>
    <cellStyle name="Элементы осей 69 2 2" xfId="14301"/>
    <cellStyle name="Элементы осей 69 3" xfId="14302"/>
    <cellStyle name="Элементы осей 7" xfId="14303"/>
    <cellStyle name="Элементы осей 7 2" xfId="14304"/>
    <cellStyle name="Элементы осей 7 2 2" xfId="14305"/>
    <cellStyle name="Элементы осей 7 2 2 2" xfId="14306"/>
    <cellStyle name="Элементы осей 7 2 2 3" xfId="14307"/>
    <cellStyle name="Элементы осей 7 2 2 4" xfId="14308"/>
    <cellStyle name="Элементы осей 7 2 3" xfId="14309"/>
    <cellStyle name="Элементы осей 7 2 3 2" xfId="14310"/>
    <cellStyle name="Элементы осей 7 2 4" xfId="14311"/>
    <cellStyle name="Элементы осей 7 2 4 2" xfId="14312"/>
    <cellStyle name="Элементы осей 7 2 5" xfId="14313"/>
    <cellStyle name="Элементы осей 7 2 6" xfId="14314"/>
    <cellStyle name="Элементы осей 7 2 6 2" xfId="14315"/>
    <cellStyle name="Элементы осей 7 2 6 3" xfId="14316"/>
    <cellStyle name="Элементы осей 7 2 7" xfId="14317"/>
    <cellStyle name="Элементы осей 7 2 7 2" xfId="14318"/>
    <cellStyle name="Элементы осей 7 2 8" xfId="14319"/>
    <cellStyle name="Элементы осей 7 3" xfId="14320"/>
    <cellStyle name="Элементы осей 7 3 2" xfId="14321"/>
    <cellStyle name="Элементы осей 7 3 2 2" xfId="14322"/>
    <cellStyle name="Элементы осей 7 3 3" xfId="14323"/>
    <cellStyle name="Элементы осей 7 3 4" xfId="14324"/>
    <cellStyle name="Элементы осей 7 3 4 2" xfId="14325"/>
    <cellStyle name="Элементы осей 7 3 4 3" xfId="14326"/>
    <cellStyle name="Элементы осей 7 3 5" xfId="14327"/>
    <cellStyle name="Элементы осей 7 3 5 2" xfId="14328"/>
    <cellStyle name="Элементы осей 7 3 6" xfId="14329"/>
    <cellStyle name="Элементы осей 7 4" xfId="14330"/>
    <cellStyle name="Элементы осей 7 4 2" xfId="14331"/>
    <cellStyle name="Элементы осей 7 4 3" xfId="14332"/>
    <cellStyle name="Элементы осей 7 4 4" xfId="14333"/>
    <cellStyle name="Элементы осей 7 5" xfId="14334"/>
    <cellStyle name="Элементы осей 7 6" xfId="14335"/>
    <cellStyle name="Элементы осей 7 6 2" xfId="14336"/>
    <cellStyle name="Элементы осей 7 6 3" xfId="14337"/>
    <cellStyle name="Элементы осей 7 7" xfId="14338"/>
    <cellStyle name="Элементы осей 7 7 2" xfId="14339"/>
    <cellStyle name="Элементы осей 7 8" xfId="14340"/>
    <cellStyle name="Элементы осей 70" xfId="14341"/>
    <cellStyle name="Элементы осей 70 2" xfId="14342"/>
    <cellStyle name="Элементы осей 70 2 2" xfId="14343"/>
    <cellStyle name="Элементы осей 70 3" xfId="14344"/>
    <cellStyle name="Элементы осей 71" xfId="14345"/>
    <cellStyle name="Элементы осей 71 2" xfId="14346"/>
    <cellStyle name="Элементы осей 71 2 2" xfId="14347"/>
    <cellStyle name="Элементы осей 71 3" xfId="14348"/>
    <cellStyle name="Элементы осей 72" xfId="14349"/>
    <cellStyle name="Элементы осей 72 2" xfId="14350"/>
    <cellStyle name="Элементы осей 72 2 2" xfId="14351"/>
    <cellStyle name="Элементы осей 72 3" xfId="14352"/>
    <cellStyle name="Элементы осей 73" xfId="14353"/>
    <cellStyle name="Элементы осей 73 2" xfId="14354"/>
    <cellStyle name="Элементы осей 73 2 2" xfId="14355"/>
    <cellStyle name="Элементы осей 73 3" xfId="14356"/>
    <cellStyle name="Элементы осей 74" xfId="14357"/>
    <cellStyle name="Элементы осей 74 2" xfId="14358"/>
    <cellStyle name="Элементы осей 74 2 2" xfId="14359"/>
    <cellStyle name="Элементы осей 74 3" xfId="14360"/>
    <cellStyle name="Элементы осей 75" xfId="14361"/>
    <cellStyle name="Элементы осей 75 2" xfId="14362"/>
    <cellStyle name="Элементы осей 75 2 2" xfId="14363"/>
    <cellStyle name="Элементы осей 75 3" xfId="14364"/>
    <cellStyle name="Элементы осей 76" xfId="14365"/>
    <cellStyle name="Элементы осей 76 2" xfId="14366"/>
    <cellStyle name="Элементы осей 76 2 2" xfId="14367"/>
    <cellStyle name="Элементы осей 76 3" xfId="14368"/>
    <cellStyle name="Элементы осей 77" xfId="14369"/>
    <cellStyle name="Элементы осей 77 2" xfId="14370"/>
    <cellStyle name="Элементы осей 77 2 2" xfId="14371"/>
    <cellStyle name="Элементы осей 77 3" xfId="14372"/>
    <cellStyle name="Элементы осей 78" xfId="14373"/>
    <cellStyle name="Элементы осей 78 2" xfId="14374"/>
    <cellStyle name="Элементы осей 78 2 2" xfId="14375"/>
    <cellStyle name="Элементы осей 78 3" xfId="14376"/>
    <cellStyle name="Элементы осей 79" xfId="14377"/>
    <cellStyle name="Элементы осей 79 2" xfId="14378"/>
    <cellStyle name="Элементы осей 79 2 2" xfId="14379"/>
    <cellStyle name="Элементы осей 79 3" xfId="14380"/>
    <cellStyle name="Элементы осей 8" xfId="14381"/>
    <cellStyle name="Элементы осей 8 2" xfId="14382"/>
    <cellStyle name="Элементы осей 8 2 2" xfId="14383"/>
    <cellStyle name="Элементы осей 8 2 2 2" xfId="14384"/>
    <cellStyle name="Элементы осей 8 2 2 3" xfId="14385"/>
    <cellStyle name="Элементы осей 8 2 2 4" xfId="14386"/>
    <cellStyle name="Элементы осей 8 2 3" xfId="14387"/>
    <cellStyle name="Элементы осей 8 2 3 2" xfId="14388"/>
    <cellStyle name="Элементы осей 8 2 4" xfId="14389"/>
    <cellStyle name="Элементы осей 8 2 4 2" xfId="14390"/>
    <cellStyle name="Элементы осей 8 2 5" xfId="14391"/>
    <cellStyle name="Элементы осей 8 2 6" xfId="14392"/>
    <cellStyle name="Элементы осей 8 2 6 2" xfId="14393"/>
    <cellStyle name="Элементы осей 8 2 6 3" xfId="14394"/>
    <cellStyle name="Элементы осей 8 2 7" xfId="14395"/>
    <cellStyle name="Элементы осей 8 2 7 2" xfId="14396"/>
    <cellStyle name="Элементы осей 8 2 8" xfId="14397"/>
    <cellStyle name="Элементы осей 8 3" xfId="14398"/>
    <cellStyle name="Элементы осей 8 3 2" xfId="14399"/>
    <cellStyle name="Элементы осей 8 3 2 2" xfId="14400"/>
    <cellStyle name="Элементы осей 8 3 3" xfId="14401"/>
    <cellStyle name="Элементы осей 8 3 4" xfId="14402"/>
    <cellStyle name="Элементы осей 8 3 4 2" xfId="14403"/>
    <cellStyle name="Элементы осей 8 3 4 3" xfId="14404"/>
    <cellStyle name="Элементы осей 8 3 5" xfId="14405"/>
    <cellStyle name="Элементы осей 8 3 5 2" xfId="14406"/>
    <cellStyle name="Элементы осей 8 3 6" xfId="14407"/>
    <cellStyle name="Элементы осей 8 4" xfId="14408"/>
    <cellStyle name="Элементы осей 8 4 2" xfId="14409"/>
    <cellStyle name="Элементы осей 8 4 3" xfId="14410"/>
    <cellStyle name="Элементы осей 8 4 4" xfId="14411"/>
    <cellStyle name="Элементы осей 8 5" xfId="14412"/>
    <cellStyle name="Элементы осей 8 6" xfId="14413"/>
    <cellStyle name="Элементы осей 8 6 2" xfId="14414"/>
    <cellStyle name="Элементы осей 8 6 3" xfId="14415"/>
    <cellStyle name="Элементы осей 8 7" xfId="14416"/>
    <cellStyle name="Элементы осей 8 7 2" xfId="14417"/>
    <cellStyle name="Элементы осей 8 8" xfId="14418"/>
    <cellStyle name="Элементы осей 80" xfId="14419"/>
    <cellStyle name="Элементы осей 80 2" xfId="14420"/>
    <cellStyle name="Элементы осей 81" xfId="14421"/>
    <cellStyle name="Элементы осей 81 2" xfId="14422"/>
    <cellStyle name="Элементы осей 82" xfId="14423"/>
    <cellStyle name="Элементы осей 82 2" xfId="14424"/>
    <cellStyle name="Элементы осей 83" xfId="14425"/>
    <cellStyle name="Элементы осей 84" xfId="14426"/>
    <cellStyle name="Элементы осей 85" xfId="14427"/>
    <cellStyle name="Элементы осей 86" xfId="14428"/>
    <cellStyle name="Элементы осей 87" xfId="14429"/>
    <cellStyle name="Элементы осей 88" xfId="14430"/>
    <cellStyle name="Элементы осей 89" xfId="14431"/>
    <cellStyle name="Элементы осей 9" xfId="14432"/>
    <cellStyle name="Элементы осей 9 2" xfId="14433"/>
    <cellStyle name="Элементы осей 9 2 2" xfId="14434"/>
    <cellStyle name="Элементы осей 9 2 2 2" xfId="14435"/>
    <cellStyle name="Элементы осей 9 2 2 3" xfId="14436"/>
    <cellStyle name="Элементы осей 9 2 2 4" xfId="14437"/>
    <cellStyle name="Элементы осей 9 2 3" xfId="14438"/>
    <cellStyle name="Элементы осей 9 2 3 2" xfId="14439"/>
    <cellStyle name="Элементы осей 9 2 4" xfId="14440"/>
    <cellStyle name="Элементы осей 9 2 4 2" xfId="14441"/>
    <cellStyle name="Элементы осей 9 2 5" xfId="14442"/>
    <cellStyle name="Элементы осей 9 2 6" xfId="14443"/>
    <cellStyle name="Элементы осей 9 2 6 2" xfId="14444"/>
    <cellStyle name="Элементы осей 9 2 6 3" xfId="14445"/>
    <cellStyle name="Элементы осей 9 2 7" xfId="14446"/>
    <cellStyle name="Элементы осей 9 2 7 2" xfId="14447"/>
    <cellStyle name="Элементы осей 9 2 8" xfId="14448"/>
    <cellStyle name="Элементы осей 9 3" xfId="14449"/>
    <cellStyle name="Элементы осей 9 3 2" xfId="14450"/>
    <cellStyle name="Элементы осей 9 3 2 2" xfId="14451"/>
    <cellStyle name="Элементы осей 9 3 3" xfId="14452"/>
    <cellStyle name="Элементы осей 9 3 4" xfId="14453"/>
    <cellStyle name="Элементы осей 9 3 4 2" xfId="14454"/>
    <cellStyle name="Элементы осей 9 3 4 3" xfId="14455"/>
    <cellStyle name="Элементы осей 9 3 5" xfId="14456"/>
    <cellStyle name="Элементы осей 9 3 5 2" xfId="14457"/>
    <cellStyle name="Элементы осей 9 3 6" xfId="14458"/>
    <cellStyle name="Элементы осей 9 4" xfId="14459"/>
    <cellStyle name="Элементы осей 9 4 2" xfId="14460"/>
    <cellStyle name="Элементы осей 9 4 3" xfId="14461"/>
    <cellStyle name="Элементы осей 9 4 4" xfId="14462"/>
    <cellStyle name="Элементы осей 9 5" xfId="14463"/>
    <cellStyle name="Элементы осей 9 6" xfId="14464"/>
    <cellStyle name="Элементы осей 9 6 2" xfId="14465"/>
    <cellStyle name="Элементы осей 9 6 3" xfId="14466"/>
    <cellStyle name="Элементы осей 9 7" xfId="14467"/>
    <cellStyle name="Элементы осей 9 7 2" xfId="14468"/>
    <cellStyle name="Элементы осей 9 8" xfId="14469"/>
    <cellStyle name="Элементы осей 90" xfId="14470"/>
    <cellStyle name="Элементы осей 91" xfId="14471"/>
    <cellStyle name="Элементы осей 92" xfId="14472"/>
    <cellStyle name="Элементы осей 93" xfId="14473"/>
    <cellStyle name="Элементы осей 94" xfId="14474"/>
    <cellStyle name="Элементы осей 95" xfId="14475"/>
    <cellStyle name="Элементы осей 96" xfId="14476"/>
    <cellStyle name="Элементы осей 97" xfId="14477"/>
    <cellStyle name="Элементы осей 98" xfId="14478"/>
    <cellStyle name="Элементы осей 99" xfId="14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0;&#1085;&#1103;\&#1057;&#1086;&#1095;&#1080;\&#1054;&#1094;&#1077;&#1085;&#1082;&#1072;%20&#1043;&#1056;&#1041;&#1057;\16069_51909_&#1056;&#1072;&#1089;&#1095;&#1077;&#1090;%20&#1087;&#1086;&#1082;&#1072;&#1079;&#1072;&#1090;&#1077;&#1083;&#1077;&#1081;%20&#1050;&#1060;&#10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oscowBig\FullVersion-3.1.31304.2587\FullVersion-3.1.31304.2587\Krista.FM.Client.Workplace\TasksDocuments\20572_60649_20632_60607_&#1056;&#1072;&#1089;&#1095;&#1077;&#1090;%20&#1087;&#1086;&#1082;&#1072;&#1079;&#1072;&#1090;&#1077;&#1083;&#1077;&#1081;%20&#1050;&#1060;&#1052;_15.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менимость"/>
      <sheetName val="1.1"/>
      <sheetName val="1.2"/>
      <sheetName val="1.3"/>
      <sheetName val="1.4"/>
      <sheetName val="2.1"/>
      <sheetName val="2.2"/>
      <sheetName val="2.3"/>
      <sheetName val="3.1"/>
      <sheetName val="3.2"/>
      <sheetName val="3.3"/>
      <sheetName val="3.4"/>
      <sheetName val="4.1"/>
      <sheetName val="4.2"/>
      <sheetName val="4.3"/>
      <sheetName val="4.4"/>
      <sheetName val="4.5"/>
      <sheetName val="4.6"/>
      <sheetName val="4.7"/>
      <sheetName val="5.1"/>
      <sheetName val="5.2"/>
      <sheetName val="6.1"/>
      <sheetName val="6.2"/>
      <sheetName val="6.3"/>
      <sheetName val="6.4"/>
      <sheetName val="6.5"/>
      <sheetName val="6.7"/>
      <sheetName val="6.8"/>
      <sheetName val="7.1"/>
      <sheetName val="7.2"/>
      <sheetName val="7.3"/>
      <sheetName val="7.4"/>
      <sheetName val="Итог"/>
      <sheetName val="Рейтинг"/>
      <sheetName val="Рейтинг_Запись"/>
      <sheetName val="1.6_Нов"/>
      <sheetName val="3.2_Нов"/>
      <sheetName val="3.3_Нов"/>
      <sheetName val="3.4_Нов"/>
      <sheetName val="3.7_Нов"/>
      <sheetName val="1. БюджПланир"/>
      <sheetName val="3. ИспРасходов"/>
      <sheetName val="4. УчетОтчетность"/>
      <sheetName val="5. КонтрольАудит"/>
      <sheetName val="2. ИспДоходов"/>
      <sheetName val="Исходные данные"/>
      <sheetName val="#ССЫЛКА"/>
      <sheetName val="1.1_Нов"/>
      <sheetName val="1.2_Нов"/>
      <sheetName val="1.3_Нов"/>
      <sheetName val="1.4_Нов"/>
      <sheetName val="1.5_Нов"/>
      <sheetName val="1.7_Нов"/>
      <sheetName val="2.1_Нов"/>
      <sheetName val="2.2_Нов"/>
      <sheetName val="2.3_Нов"/>
      <sheetName val="2.4_Нов"/>
      <sheetName val="3.1_Нов"/>
      <sheetName val="3.5_Нов"/>
      <sheetName val="3.6_Нов"/>
      <sheetName val="4.1_Нов"/>
      <sheetName val="4.2_Нов"/>
      <sheetName val="4.3_Нов"/>
      <sheetName val="4.4_Нов"/>
      <sheetName val="4.5_Нов"/>
      <sheetName val="5.1_Нов"/>
      <sheetName val="5.2_Нов"/>
      <sheetName val="5.3_Нов"/>
      <sheetName val="5.4_Нов"/>
      <sheetName val="5.5_Нов"/>
      <sheetName val="5.6_Нов"/>
      <sheetName val="5.7_Нов"/>
      <sheetName val="6.1_Нов"/>
      <sheetName val="6.2_Нов"/>
      <sheetName val="6.3_Нов"/>
      <sheetName val="6.4_Нов"/>
      <sheetName val="6. Кадровый потенциа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7" t="str">
            <v>2. По необходимости откорректировать значение показателя "Применим ли в оценке".</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8">
          <cell r="A8">
            <v>80.322999999999993</v>
          </cell>
        </row>
        <row r="14">
          <cell r="A14" t="str">
            <v>802</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именимость"/>
      <sheetName val="1.1"/>
      <sheetName val="1.2"/>
      <sheetName val="1.3"/>
      <sheetName val="1.4"/>
      <sheetName val="1. КачествовоДок"/>
      <sheetName val="2.1"/>
      <sheetName val="2.2"/>
      <sheetName val="2.3"/>
      <sheetName val="2. БюджПланир"/>
      <sheetName val="3.1"/>
      <sheetName val="3.2"/>
      <sheetName val="3.3"/>
      <sheetName val="3.4"/>
      <sheetName val="3. ИспДоходов"/>
      <sheetName val="4.1"/>
      <sheetName val="4.2"/>
      <sheetName val="4.3"/>
      <sheetName val="4.4"/>
      <sheetName val="4.5"/>
      <sheetName val="4.6"/>
      <sheetName val="4.7"/>
      <sheetName val="4. ИспРасходов"/>
      <sheetName val="5.1"/>
      <sheetName val="5.2"/>
      <sheetName val="5.БюджУчетиОтчет"/>
      <sheetName val="6.1"/>
      <sheetName val="6.2"/>
      <sheetName val="6.3"/>
      <sheetName val="6.4"/>
      <sheetName val="6.5"/>
      <sheetName val="6.6"/>
      <sheetName val="6.7"/>
      <sheetName val="6.8"/>
      <sheetName val="6. КонтрольАудит"/>
      <sheetName val="7.1"/>
      <sheetName val="7.2"/>
      <sheetName val="7.3"/>
      <sheetName val="7.4"/>
      <sheetName val="7. Кадровый потенциал"/>
      <sheetName val="Итог "/>
      <sheetName val="Рейтинг_Запись"/>
      <sheetName val="Рейт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5">
          <cell r="A15">
            <v>10</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149.bin"/><Relationship Id="rId13" Type="http://schemas.openxmlformats.org/officeDocument/2006/relationships/customProperty" Target="../customProperty154.bin"/><Relationship Id="rId18" Type="http://schemas.openxmlformats.org/officeDocument/2006/relationships/customProperty" Target="../customProperty159.bin"/><Relationship Id="rId3" Type="http://schemas.openxmlformats.org/officeDocument/2006/relationships/customProperty" Target="../customProperty144.bin"/><Relationship Id="rId21" Type="http://schemas.openxmlformats.org/officeDocument/2006/relationships/customProperty" Target="../customProperty162.bin"/><Relationship Id="rId7" Type="http://schemas.openxmlformats.org/officeDocument/2006/relationships/customProperty" Target="../customProperty148.bin"/><Relationship Id="rId12" Type="http://schemas.openxmlformats.org/officeDocument/2006/relationships/customProperty" Target="../customProperty153.bin"/><Relationship Id="rId17" Type="http://schemas.openxmlformats.org/officeDocument/2006/relationships/customProperty" Target="../customProperty158.bin"/><Relationship Id="rId2" Type="http://schemas.openxmlformats.org/officeDocument/2006/relationships/customProperty" Target="../customProperty143.bin"/><Relationship Id="rId16" Type="http://schemas.openxmlformats.org/officeDocument/2006/relationships/customProperty" Target="../customProperty157.bin"/><Relationship Id="rId20" Type="http://schemas.openxmlformats.org/officeDocument/2006/relationships/customProperty" Target="../customProperty161.bin"/><Relationship Id="rId1" Type="http://schemas.openxmlformats.org/officeDocument/2006/relationships/printerSettings" Target="../printerSettings/printerSettings10.bin"/><Relationship Id="rId6" Type="http://schemas.openxmlformats.org/officeDocument/2006/relationships/customProperty" Target="../customProperty147.bin"/><Relationship Id="rId11" Type="http://schemas.openxmlformats.org/officeDocument/2006/relationships/customProperty" Target="../customProperty152.bin"/><Relationship Id="rId5" Type="http://schemas.openxmlformats.org/officeDocument/2006/relationships/customProperty" Target="../customProperty146.bin"/><Relationship Id="rId15" Type="http://schemas.openxmlformats.org/officeDocument/2006/relationships/customProperty" Target="../customProperty156.bin"/><Relationship Id="rId23" Type="http://schemas.openxmlformats.org/officeDocument/2006/relationships/comments" Target="../comments10.xml"/><Relationship Id="rId10" Type="http://schemas.openxmlformats.org/officeDocument/2006/relationships/customProperty" Target="../customProperty151.bin"/><Relationship Id="rId19" Type="http://schemas.openxmlformats.org/officeDocument/2006/relationships/customProperty" Target="../customProperty160.bin"/><Relationship Id="rId4" Type="http://schemas.openxmlformats.org/officeDocument/2006/relationships/customProperty" Target="../customProperty145.bin"/><Relationship Id="rId9" Type="http://schemas.openxmlformats.org/officeDocument/2006/relationships/customProperty" Target="../customProperty150.bin"/><Relationship Id="rId14" Type="http://schemas.openxmlformats.org/officeDocument/2006/relationships/customProperty" Target="../customProperty155.bin"/><Relationship Id="rId22"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69.bin"/><Relationship Id="rId13" Type="http://schemas.openxmlformats.org/officeDocument/2006/relationships/customProperty" Target="../customProperty174.bin"/><Relationship Id="rId3" Type="http://schemas.openxmlformats.org/officeDocument/2006/relationships/customProperty" Target="../customProperty164.bin"/><Relationship Id="rId7" Type="http://schemas.openxmlformats.org/officeDocument/2006/relationships/customProperty" Target="../customProperty168.bin"/><Relationship Id="rId12" Type="http://schemas.openxmlformats.org/officeDocument/2006/relationships/customProperty" Target="../customProperty173.bin"/><Relationship Id="rId17" Type="http://schemas.openxmlformats.org/officeDocument/2006/relationships/comments" Target="../comments11.xml"/><Relationship Id="rId2" Type="http://schemas.openxmlformats.org/officeDocument/2006/relationships/customProperty" Target="../customProperty163.bin"/><Relationship Id="rId16" Type="http://schemas.openxmlformats.org/officeDocument/2006/relationships/vmlDrawing" Target="../drawings/vmlDrawing11.vml"/><Relationship Id="rId1" Type="http://schemas.openxmlformats.org/officeDocument/2006/relationships/printerSettings" Target="../printerSettings/printerSettings11.bin"/><Relationship Id="rId6" Type="http://schemas.openxmlformats.org/officeDocument/2006/relationships/customProperty" Target="../customProperty167.bin"/><Relationship Id="rId11" Type="http://schemas.openxmlformats.org/officeDocument/2006/relationships/customProperty" Target="../customProperty172.bin"/><Relationship Id="rId5" Type="http://schemas.openxmlformats.org/officeDocument/2006/relationships/customProperty" Target="../customProperty166.bin"/><Relationship Id="rId15" Type="http://schemas.openxmlformats.org/officeDocument/2006/relationships/customProperty" Target="../customProperty176.bin"/><Relationship Id="rId10" Type="http://schemas.openxmlformats.org/officeDocument/2006/relationships/customProperty" Target="../customProperty171.bin"/><Relationship Id="rId4" Type="http://schemas.openxmlformats.org/officeDocument/2006/relationships/customProperty" Target="../customProperty165.bin"/><Relationship Id="rId9" Type="http://schemas.openxmlformats.org/officeDocument/2006/relationships/customProperty" Target="../customProperty170.bin"/><Relationship Id="rId14" Type="http://schemas.openxmlformats.org/officeDocument/2006/relationships/customProperty" Target="../customProperty175.bin"/></Relationships>
</file>

<file path=xl/worksheets/_rels/sheet12.xml.rels><?xml version="1.0" encoding="UTF-8" standalone="yes"?>
<Relationships xmlns="http://schemas.openxmlformats.org/package/2006/relationships"><Relationship Id="rId8" Type="http://schemas.openxmlformats.org/officeDocument/2006/relationships/customProperty" Target="../customProperty183.bin"/><Relationship Id="rId13" Type="http://schemas.openxmlformats.org/officeDocument/2006/relationships/customProperty" Target="../customProperty188.bin"/><Relationship Id="rId3" Type="http://schemas.openxmlformats.org/officeDocument/2006/relationships/customProperty" Target="../customProperty178.bin"/><Relationship Id="rId7" Type="http://schemas.openxmlformats.org/officeDocument/2006/relationships/customProperty" Target="../customProperty182.bin"/><Relationship Id="rId12" Type="http://schemas.openxmlformats.org/officeDocument/2006/relationships/customProperty" Target="../customProperty187.bin"/><Relationship Id="rId2" Type="http://schemas.openxmlformats.org/officeDocument/2006/relationships/customProperty" Target="../customProperty177.bin"/><Relationship Id="rId16" Type="http://schemas.openxmlformats.org/officeDocument/2006/relationships/comments" Target="../comments12.xml"/><Relationship Id="rId1" Type="http://schemas.openxmlformats.org/officeDocument/2006/relationships/printerSettings" Target="../printerSettings/printerSettings12.bin"/><Relationship Id="rId6" Type="http://schemas.openxmlformats.org/officeDocument/2006/relationships/customProperty" Target="../customProperty181.bin"/><Relationship Id="rId11" Type="http://schemas.openxmlformats.org/officeDocument/2006/relationships/customProperty" Target="../customProperty186.bin"/><Relationship Id="rId5" Type="http://schemas.openxmlformats.org/officeDocument/2006/relationships/customProperty" Target="../customProperty180.bin"/><Relationship Id="rId15" Type="http://schemas.openxmlformats.org/officeDocument/2006/relationships/vmlDrawing" Target="../drawings/vmlDrawing12.vml"/><Relationship Id="rId10" Type="http://schemas.openxmlformats.org/officeDocument/2006/relationships/customProperty" Target="../customProperty185.bin"/><Relationship Id="rId4" Type="http://schemas.openxmlformats.org/officeDocument/2006/relationships/customProperty" Target="../customProperty179.bin"/><Relationship Id="rId9" Type="http://schemas.openxmlformats.org/officeDocument/2006/relationships/customProperty" Target="../customProperty184.bin"/><Relationship Id="rId14" Type="http://schemas.openxmlformats.org/officeDocument/2006/relationships/customProperty" Target="../customProperty189.bin"/></Relationships>
</file>

<file path=xl/worksheets/_rels/sheet13.xml.rels><?xml version="1.0" encoding="UTF-8" standalone="yes"?>
<Relationships xmlns="http://schemas.openxmlformats.org/package/2006/relationships"><Relationship Id="rId8" Type="http://schemas.openxmlformats.org/officeDocument/2006/relationships/customProperty" Target="../customProperty196.bin"/><Relationship Id="rId13" Type="http://schemas.openxmlformats.org/officeDocument/2006/relationships/customProperty" Target="../customProperty201.bin"/><Relationship Id="rId3" Type="http://schemas.openxmlformats.org/officeDocument/2006/relationships/customProperty" Target="../customProperty191.bin"/><Relationship Id="rId7" Type="http://schemas.openxmlformats.org/officeDocument/2006/relationships/customProperty" Target="../customProperty195.bin"/><Relationship Id="rId12" Type="http://schemas.openxmlformats.org/officeDocument/2006/relationships/customProperty" Target="../customProperty200.bin"/><Relationship Id="rId2" Type="http://schemas.openxmlformats.org/officeDocument/2006/relationships/customProperty" Target="../customProperty190.bin"/><Relationship Id="rId16" Type="http://schemas.openxmlformats.org/officeDocument/2006/relationships/comments" Target="../comments13.xml"/><Relationship Id="rId1" Type="http://schemas.openxmlformats.org/officeDocument/2006/relationships/printerSettings" Target="../printerSettings/printerSettings13.bin"/><Relationship Id="rId6" Type="http://schemas.openxmlformats.org/officeDocument/2006/relationships/customProperty" Target="../customProperty194.bin"/><Relationship Id="rId11" Type="http://schemas.openxmlformats.org/officeDocument/2006/relationships/customProperty" Target="../customProperty199.bin"/><Relationship Id="rId5" Type="http://schemas.openxmlformats.org/officeDocument/2006/relationships/customProperty" Target="../customProperty193.bin"/><Relationship Id="rId15" Type="http://schemas.openxmlformats.org/officeDocument/2006/relationships/vmlDrawing" Target="../drawings/vmlDrawing13.vml"/><Relationship Id="rId10" Type="http://schemas.openxmlformats.org/officeDocument/2006/relationships/customProperty" Target="../customProperty198.bin"/><Relationship Id="rId4" Type="http://schemas.openxmlformats.org/officeDocument/2006/relationships/customProperty" Target="../customProperty192.bin"/><Relationship Id="rId9" Type="http://schemas.openxmlformats.org/officeDocument/2006/relationships/customProperty" Target="../customProperty197.bin"/><Relationship Id="rId14" Type="http://schemas.openxmlformats.org/officeDocument/2006/relationships/customProperty" Target="../customProperty202.bin"/></Relationships>
</file>

<file path=xl/worksheets/_rels/sheet14.xml.rels><?xml version="1.0" encoding="UTF-8" standalone="yes"?>
<Relationships xmlns="http://schemas.openxmlformats.org/package/2006/relationships"><Relationship Id="rId8" Type="http://schemas.openxmlformats.org/officeDocument/2006/relationships/customProperty" Target="../customProperty209.bin"/><Relationship Id="rId13" Type="http://schemas.openxmlformats.org/officeDocument/2006/relationships/customProperty" Target="../customProperty214.bin"/><Relationship Id="rId3" Type="http://schemas.openxmlformats.org/officeDocument/2006/relationships/customProperty" Target="../customProperty204.bin"/><Relationship Id="rId7" Type="http://schemas.openxmlformats.org/officeDocument/2006/relationships/customProperty" Target="../customProperty208.bin"/><Relationship Id="rId12" Type="http://schemas.openxmlformats.org/officeDocument/2006/relationships/customProperty" Target="../customProperty213.bin"/><Relationship Id="rId2" Type="http://schemas.openxmlformats.org/officeDocument/2006/relationships/customProperty" Target="../customProperty203.bin"/><Relationship Id="rId16" Type="http://schemas.openxmlformats.org/officeDocument/2006/relationships/comments" Target="../comments14.xml"/><Relationship Id="rId1" Type="http://schemas.openxmlformats.org/officeDocument/2006/relationships/printerSettings" Target="../printerSettings/printerSettings14.bin"/><Relationship Id="rId6" Type="http://schemas.openxmlformats.org/officeDocument/2006/relationships/customProperty" Target="../customProperty207.bin"/><Relationship Id="rId11" Type="http://schemas.openxmlformats.org/officeDocument/2006/relationships/customProperty" Target="../customProperty212.bin"/><Relationship Id="rId5" Type="http://schemas.openxmlformats.org/officeDocument/2006/relationships/customProperty" Target="../customProperty206.bin"/><Relationship Id="rId15" Type="http://schemas.openxmlformats.org/officeDocument/2006/relationships/vmlDrawing" Target="../drawings/vmlDrawing14.vml"/><Relationship Id="rId10" Type="http://schemas.openxmlformats.org/officeDocument/2006/relationships/customProperty" Target="../customProperty211.bin"/><Relationship Id="rId4" Type="http://schemas.openxmlformats.org/officeDocument/2006/relationships/customProperty" Target="../customProperty205.bin"/><Relationship Id="rId9" Type="http://schemas.openxmlformats.org/officeDocument/2006/relationships/customProperty" Target="../customProperty210.bin"/><Relationship Id="rId14" Type="http://schemas.openxmlformats.org/officeDocument/2006/relationships/customProperty" Target="../customProperty215.bin"/></Relationships>
</file>

<file path=xl/worksheets/_rels/sheet15.xml.rels><?xml version="1.0" encoding="UTF-8" standalone="yes"?>
<Relationships xmlns="http://schemas.openxmlformats.org/package/2006/relationships"><Relationship Id="rId8" Type="http://schemas.openxmlformats.org/officeDocument/2006/relationships/customProperty" Target="../customProperty222.bin"/><Relationship Id="rId13" Type="http://schemas.openxmlformats.org/officeDocument/2006/relationships/vmlDrawing" Target="../drawings/vmlDrawing15.vml"/><Relationship Id="rId3" Type="http://schemas.openxmlformats.org/officeDocument/2006/relationships/customProperty" Target="../customProperty217.bin"/><Relationship Id="rId7" Type="http://schemas.openxmlformats.org/officeDocument/2006/relationships/customProperty" Target="../customProperty221.bin"/><Relationship Id="rId12" Type="http://schemas.openxmlformats.org/officeDocument/2006/relationships/customProperty" Target="../customProperty226.bin"/><Relationship Id="rId2" Type="http://schemas.openxmlformats.org/officeDocument/2006/relationships/customProperty" Target="../customProperty216.bin"/><Relationship Id="rId1" Type="http://schemas.openxmlformats.org/officeDocument/2006/relationships/printerSettings" Target="../printerSettings/printerSettings15.bin"/><Relationship Id="rId6" Type="http://schemas.openxmlformats.org/officeDocument/2006/relationships/customProperty" Target="../customProperty220.bin"/><Relationship Id="rId11" Type="http://schemas.openxmlformats.org/officeDocument/2006/relationships/customProperty" Target="../customProperty225.bin"/><Relationship Id="rId5" Type="http://schemas.openxmlformats.org/officeDocument/2006/relationships/customProperty" Target="../customProperty219.bin"/><Relationship Id="rId10" Type="http://schemas.openxmlformats.org/officeDocument/2006/relationships/customProperty" Target="../customProperty224.bin"/><Relationship Id="rId4" Type="http://schemas.openxmlformats.org/officeDocument/2006/relationships/customProperty" Target="../customProperty218.bin"/><Relationship Id="rId9" Type="http://schemas.openxmlformats.org/officeDocument/2006/relationships/customProperty" Target="../customProperty223.bin"/><Relationship Id="rId1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8" Type="http://schemas.openxmlformats.org/officeDocument/2006/relationships/customProperty" Target="../customProperty233.bin"/><Relationship Id="rId13" Type="http://schemas.openxmlformats.org/officeDocument/2006/relationships/vmlDrawing" Target="../drawings/vmlDrawing16.vml"/><Relationship Id="rId3" Type="http://schemas.openxmlformats.org/officeDocument/2006/relationships/customProperty" Target="../customProperty228.bin"/><Relationship Id="rId7" Type="http://schemas.openxmlformats.org/officeDocument/2006/relationships/customProperty" Target="../customProperty232.bin"/><Relationship Id="rId12" Type="http://schemas.openxmlformats.org/officeDocument/2006/relationships/customProperty" Target="../customProperty237.bin"/><Relationship Id="rId2" Type="http://schemas.openxmlformats.org/officeDocument/2006/relationships/customProperty" Target="../customProperty227.bin"/><Relationship Id="rId1" Type="http://schemas.openxmlformats.org/officeDocument/2006/relationships/printerSettings" Target="../printerSettings/printerSettings16.bin"/><Relationship Id="rId6" Type="http://schemas.openxmlformats.org/officeDocument/2006/relationships/customProperty" Target="../customProperty231.bin"/><Relationship Id="rId11" Type="http://schemas.openxmlformats.org/officeDocument/2006/relationships/customProperty" Target="../customProperty236.bin"/><Relationship Id="rId5" Type="http://schemas.openxmlformats.org/officeDocument/2006/relationships/customProperty" Target="../customProperty230.bin"/><Relationship Id="rId10" Type="http://schemas.openxmlformats.org/officeDocument/2006/relationships/customProperty" Target="../customProperty235.bin"/><Relationship Id="rId4" Type="http://schemas.openxmlformats.org/officeDocument/2006/relationships/customProperty" Target="../customProperty229.bin"/><Relationship Id="rId9" Type="http://schemas.openxmlformats.org/officeDocument/2006/relationships/customProperty" Target="../customProperty234.bin"/><Relationship Id="rId1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8" Type="http://schemas.openxmlformats.org/officeDocument/2006/relationships/customProperty" Target="../customProperty244.bin"/><Relationship Id="rId13" Type="http://schemas.openxmlformats.org/officeDocument/2006/relationships/customProperty" Target="../customProperty249.bin"/><Relationship Id="rId18" Type="http://schemas.openxmlformats.org/officeDocument/2006/relationships/comments" Target="../comments17.xml"/><Relationship Id="rId3" Type="http://schemas.openxmlformats.org/officeDocument/2006/relationships/customProperty" Target="../customProperty239.bin"/><Relationship Id="rId7" Type="http://schemas.openxmlformats.org/officeDocument/2006/relationships/customProperty" Target="../customProperty243.bin"/><Relationship Id="rId12" Type="http://schemas.openxmlformats.org/officeDocument/2006/relationships/customProperty" Target="../customProperty248.bin"/><Relationship Id="rId17" Type="http://schemas.openxmlformats.org/officeDocument/2006/relationships/vmlDrawing" Target="../drawings/vmlDrawing17.vml"/><Relationship Id="rId2" Type="http://schemas.openxmlformats.org/officeDocument/2006/relationships/customProperty" Target="../customProperty238.bin"/><Relationship Id="rId16" Type="http://schemas.openxmlformats.org/officeDocument/2006/relationships/customProperty" Target="../customProperty252.bin"/><Relationship Id="rId1" Type="http://schemas.openxmlformats.org/officeDocument/2006/relationships/printerSettings" Target="../printerSettings/printerSettings17.bin"/><Relationship Id="rId6" Type="http://schemas.openxmlformats.org/officeDocument/2006/relationships/customProperty" Target="../customProperty242.bin"/><Relationship Id="rId11" Type="http://schemas.openxmlformats.org/officeDocument/2006/relationships/customProperty" Target="../customProperty247.bin"/><Relationship Id="rId5" Type="http://schemas.openxmlformats.org/officeDocument/2006/relationships/customProperty" Target="../customProperty241.bin"/><Relationship Id="rId15" Type="http://schemas.openxmlformats.org/officeDocument/2006/relationships/customProperty" Target="../customProperty251.bin"/><Relationship Id="rId10" Type="http://schemas.openxmlformats.org/officeDocument/2006/relationships/customProperty" Target="../customProperty246.bin"/><Relationship Id="rId4" Type="http://schemas.openxmlformats.org/officeDocument/2006/relationships/customProperty" Target="../customProperty240.bin"/><Relationship Id="rId9" Type="http://schemas.openxmlformats.org/officeDocument/2006/relationships/customProperty" Target="../customProperty245.bin"/><Relationship Id="rId14" Type="http://schemas.openxmlformats.org/officeDocument/2006/relationships/customProperty" Target="../customProperty250.bin"/></Relationships>
</file>

<file path=xl/worksheets/_rels/sheet18.xml.rels><?xml version="1.0" encoding="UTF-8" standalone="yes"?>
<Relationships xmlns="http://schemas.openxmlformats.org/package/2006/relationships"><Relationship Id="rId8" Type="http://schemas.openxmlformats.org/officeDocument/2006/relationships/customProperty" Target="../customProperty259.bin"/><Relationship Id="rId13" Type="http://schemas.openxmlformats.org/officeDocument/2006/relationships/customProperty" Target="../customProperty264.bin"/><Relationship Id="rId3" Type="http://schemas.openxmlformats.org/officeDocument/2006/relationships/customProperty" Target="../customProperty254.bin"/><Relationship Id="rId7" Type="http://schemas.openxmlformats.org/officeDocument/2006/relationships/customProperty" Target="../customProperty258.bin"/><Relationship Id="rId12" Type="http://schemas.openxmlformats.org/officeDocument/2006/relationships/customProperty" Target="../customProperty263.bin"/><Relationship Id="rId2" Type="http://schemas.openxmlformats.org/officeDocument/2006/relationships/customProperty" Target="../customProperty253.bin"/><Relationship Id="rId16" Type="http://schemas.openxmlformats.org/officeDocument/2006/relationships/comments" Target="../comments18.xml"/><Relationship Id="rId1" Type="http://schemas.openxmlformats.org/officeDocument/2006/relationships/printerSettings" Target="../printerSettings/printerSettings18.bin"/><Relationship Id="rId6" Type="http://schemas.openxmlformats.org/officeDocument/2006/relationships/customProperty" Target="../customProperty257.bin"/><Relationship Id="rId11" Type="http://schemas.openxmlformats.org/officeDocument/2006/relationships/customProperty" Target="../customProperty262.bin"/><Relationship Id="rId5" Type="http://schemas.openxmlformats.org/officeDocument/2006/relationships/customProperty" Target="../customProperty256.bin"/><Relationship Id="rId15" Type="http://schemas.openxmlformats.org/officeDocument/2006/relationships/vmlDrawing" Target="../drawings/vmlDrawing18.vml"/><Relationship Id="rId10" Type="http://schemas.openxmlformats.org/officeDocument/2006/relationships/customProperty" Target="../customProperty261.bin"/><Relationship Id="rId4" Type="http://schemas.openxmlformats.org/officeDocument/2006/relationships/customProperty" Target="../customProperty255.bin"/><Relationship Id="rId9" Type="http://schemas.openxmlformats.org/officeDocument/2006/relationships/customProperty" Target="../customProperty260.bin"/><Relationship Id="rId14" Type="http://schemas.openxmlformats.org/officeDocument/2006/relationships/customProperty" Target="../customProperty265.bin"/></Relationships>
</file>

<file path=xl/worksheets/_rels/sheet19.xml.rels><?xml version="1.0" encoding="UTF-8" standalone="yes"?>
<Relationships xmlns="http://schemas.openxmlformats.org/package/2006/relationships"><Relationship Id="rId8" Type="http://schemas.openxmlformats.org/officeDocument/2006/relationships/customProperty" Target="../customProperty272.bin"/><Relationship Id="rId13" Type="http://schemas.openxmlformats.org/officeDocument/2006/relationships/vmlDrawing" Target="../drawings/vmlDrawing19.vml"/><Relationship Id="rId3" Type="http://schemas.openxmlformats.org/officeDocument/2006/relationships/customProperty" Target="../customProperty267.bin"/><Relationship Id="rId7" Type="http://schemas.openxmlformats.org/officeDocument/2006/relationships/customProperty" Target="../customProperty271.bin"/><Relationship Id="rId12" Type="http://schemas.openxmlformats.org/officeDocument/2006/relationships/customProperty" Target="../customProperty276.bin"/><Relationship Id="rId2" Type="http://schemas.openxmlformats.org/officeDocument/2006/relationships/customProperty" Target="../customProperty266.bin"/><Relationship Id="rId1" Type="http://schemas.openxmlformats.org/officeDocument/2006/relationships/printerSettings" Target="../printerSettings/printerSettings19.bin"/><Relationship Id="rId6" Type="http://schemas.openxmlformats.org/officeDocument/2006/relationships/customProperty" Target="../customProperty270.bin"/><Relationship Id="rId11" Type="http://schemas.openxmlformats.org/officeDocument/2006/relationships/customProperty" Target="../customProperty275.bin"/><Relationship Id="rId5" Type="http://schemas.openxmlformats.org/officeDocument/2006/relationships/customProperty" Target="../customProperty269.bin"/><Relationship Id="rId10" Type="http://schemas.openxmlformats.org/officeDocument/2006/relationships/customProperty" Target="../customProperty274.bin"/><Relationship Id="rId4" Type="http://schemas.openxmlformats.org/officeDocument/2006/relationships/customProperty" Target="../customProperty268.bin"/><Relationship Id="rId9" Type="http://schemas.openxmlformats.org/officeDocument/2006/relationships/customProperty" Target="../customProperty273.bin"/><Relationship Id="rId1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vmlDrawing" Target="../drawings/vmlDrawing2.vml"/><Relationship Id="rId3" Type="http://schemas.openxmlformats.org/officeDocument/2006/relationships/customProperty" Target="../customProperty13.bin"/><Relationship Id="rId7" Type="http://schemas.openxmlformats.org/officeDocument/2006/relationships/customProperty" Target="../customProperty17.bin"/><Relationship Id="rId12" Type="http://schemas.openxmlformats.org/officeDocument/2006/relationships/customProperty" Target="../customProperty22.bin"/><Relationship Id="rId2" Type="http://schemas.openxmlformats.org/officeDocument/2006/relationships/customProperty" Target="../customProperty12.bin"/><Relationship Id="rId1" Type="http://schemas.openxmlformats.org/officeDocument/2006/relationships/printerSettings" Target="../printerSettings/printerSettings2.bin"/><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8" Type="http://schemas.openxmlformats.org/officeDocument/2006/relationships/customProperty" Target="../customProperty283.bin"/><Relationship Id="rId13" Type="http://schemas.openxmlformats.org/officeDocument/2006/relationships/vmlDrawing" Target="../drawings/vmlDrawing20.vml"/><Relationship Id="rId3" Type="http://schemas.openxmlformats.org/officeDocument/2006/relationships/customProperty" Target="../customProperty278.bin"/><Relationship Id="rId7" Type="http://schemas.openxmlformats.org/officeDocument/2006/relationships/customProperty" Target="../customProperty282.bin"/><Relationship Id="rId12" Type="http://schemas.openxmlformats.org/officeDocument/2006/relationships/customProperty" Target="../customProperty287.bin"/><Relationship Id="rId2" Type="http://schemas.openxmlformats.org/officeDocument/2006/relationships/customProperty" Target="../customProperty277.bin"/><Relationship Id="rId1" Type="http://schemas.openxmlformats.org/officeDocument/2006/relationships/printerSettings" Target="../printerSettings/printerSettings20.bin"/><Relationship Id="rId6" Type="http://schemas.openxmlformats.org/officeDocument/2006/relationships/customProperty" Target="../customProperty281.bin"/><Relationship Id="rId11" Type="http://schemas.openxmlformats.org/officeDocument/2006/relationships/customProperty" Target="../customProperty286.bin"/><Relationship Id="rId5" Type="http://schemas.openxmlformats.org/officeDocument/2006/relationships/customProperty" Target="../customProperty280.bin"/><Relationship Id="rId10" Type="http://schemas.openxmlformats.org/officeDocument/2006/relationships/customProperty" Target="../customProperty285.bin"/><Relationship Id="rId4" Type="http://schemas.openxmlformats.org/officeDocument/2006/relationships/customProperty" Target="../customProperty279.bin"/><Relationship Id="rId9" Type="http://schemas.openxmlformats.org/officeDocument/2006/relationships/customProperty" Target="../customProperty284.bin"/><Relationship Id="rId1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8" Type="http://schemas.openxmlformats.org/officeDocument/2006/relationships/customProperty" Target="../customProperty294.bin"/><Relationship Id="rId13" Type="http://schemas.openxmlformats.org/officeDocument/2006/relationships/vmlDrawing" Target="../drawings/vmlDrawing21.vml"/><Relationship Id="rId3" Type="http://schemas.openxmlformats.org/officeDocument/2006/relationships/customProperty" Target="../customProperty289.bin"/><Relationship Id="rId7" Type="http://schemas.openxmlformats.org/officeDocument/2006/relationships/customProperty" Target="../customProperty293.bin"/><Relationship Id="rId12" Type="http://schemas.openxmlformats.org/officeDocument/2006/relationships/customProperty" Target="../customProperty298.bin"/><Relationship Id="rId2" Type="http://schemas.openxmlformats.org/officeDocument/2006/relationships/customProperty" Target="../customProperty288.bin"/><Relationship Id="rId1" Type="http://schemas.openxmlformats.org/officeDocument/2006/relationships/printerSettings" Target="../printerSettings/printerSettings21.bin"/><Relationship Id="rId6" Type="http://schemas.openxmlformats.org/officeDocument/2006/relationships/customProperty" Target="../customProperty292.bin"/><Relationship Id="rId11" Type="http://schemas.openxmlformats.org/officeDocument/2006/relationships/customProperty" Target="../customProperty297.bin"/><Relationship Id="rId5" Type="http://schemas.openxmlformats.org/officeDocument/2006/relationships/customProperty" Target="../customProperty291.bin"/><Relationship Id="rId10" Type="http://schemas.openxmlformats.org/officeDocument/2006/relationships/customProperty" Target="../customProperty296.bin"/><Relationship Id="rId4" Type="http://schemas.openxmlformats.org/officeDocument/2006/relationships/customProperty" Target="../customProperty290.bin"/><Relationship Id="rId9" Type="http://schemas.openxmlformats.org/officeDocument/2006/relationships/customProperty" Target="../customProperty295.bin"/><Relationship Id="rId1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8" Type="http://schemas.openxmlformats.org/officeDocument/2006/relationships/customProperty" Target="../customProperty305.bin"/><Relationship Id="rId13" Type="http://schemas.openxmlformats.org/officeDocument/2006/relationships/vmlDrawing" Target="../drawings/vmlDrawing22.vml"/><Relationship Id="rId3" Type="http://schemas.openxmlformats.org/officeDocument/2006/relationships/customProperty" Target="../customProperty300.bin"/><Relationship Id="rId7" Type="http://schemas.openxmlformats.org/officeDocument/2006/relationships/customProperty" Target="../customProperty304.bin"/><Relationship Id="rId12" Type="http://schemas.openxmlformats.org/officeDocument/2006/relationships/customProperty" Target="../customProperty309.bin"/><Relationship Id="rId2" Type="http://schemas.openxmlformats.org/officeDocument/2006/relationships/customProperty" Target="../customProperty299.bin"/><Relationship Id="rId1" Type="http://schemas.openxmlformats.org/officeDocument/2006/relationships/printerSettings" Target="../printerSettings/printerSettings22.bin"/><Relationship Id="rId6" Type="http://schemas.openxmlformats.org/officeDocument/2006/relationships/customProperty" Target="../customProperty303.bin"/><Relationship Id="rId11" Type="http://schemas.openxmlformats.org/officeDocument/2006/relationships/customProperty" Target="../customProperty308.bin"/><Relationship Id="rId5" Type="http://schemas.openxmlformats.org/officeDocument/2006/relationships/customProperty" Target="../customProperty302.bin"/><Relationship Id="rId10" Type="http://schemas.openxmlformats.org/officeDocument/2006/relationships/customProperty" Target="../customProperty307.bin"/><Relationship Id="rId4" Type="http://schemas.openxmlformats.org/officeDocument/2006/relationships/customProperty" Target="../customProperty301.bin"/><Relationship Id="rId9" Type="http://schemas.openxmlformats.org/officeDocument/2006/relationships/customProperty" Target="../customProperty306.bin"/><Relationship Id="rId14" Type="http://schemas.openxmlformats.org/officeDocument/2006/relationships/comments" Target="../comments22.xm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9.bin"/><Relationship Id="rId13" Type="http://schemas.openxmlformats.org/officeDocument/2006/relationships/vmlDrawing" Target="../drawings/vmlDrawing3.vml"/><Relationship Id="rId3" Type="http://schemas.openxmlformats.org/officeDocument/2006/relationships/customProperty" Target="../customProperty24.bin"/><Relationship Id="rId7" Type="http://schemas.openxmlformats.org/officeDocument/2006/relationships/customProperty" Target="../customProperty28.bin"/><Relationship Id="rId12" Type="http://schemas.openxmlformats.org/officeDocument/2006/relationships/customProperty" Target="../customProperty33.bin"/><Relationship Id="rId2" Type="http://schemas.openxmlformats.org/officeDocument/2006/relationships/customProperty" Target="../customProperty23.bin"/><Relationship Id="rId1" Type="http://schemas.openxmlformats.org/officeDocument/2006/relationships/printerSettings" Target="../printerSettings/printerSettings3.bin"/><Relationship Id="rId6" Type="http://schemas.openxmlformats.org/officeDocument/2006/relationships/customProperty" Target="../customProperty27.bin"/><Relationship Id="rId11" Type="http://schemas.openxmlformats.org/officeDocument/2006/relationships/customProperty" Target="../customProperty32.bin"/><Relationship Id="rId5" Type="http://schemas.openxmlformats.org/officeDocument/2006/relationships/customProperty" Target="../customProperty26.bin"/><Relationship Id="rId10" Type="http://schemas.openxmlformats.org/officeDocument/2006/relationships/customProperty" Target="../customProperty31.bin"/><Relationship Id="rId4" Type="http://schemas.openxmlformats.org/officeDocument/2006/relationships/customProperty" Target="../customProperty25.bin"/><Relationship Id="rId9" Type="http://schemas.openxmlformats.org/officeDocument/2006/relationships/customProperty" Target="../customProperty30.bin"/><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0.bin"/><Relationship Id="rId13" Type="http://schemas.openxmlformats.org/officeDocument/2006/relationships/customProperty" Target="../customProperty45.bin"/><Relationship Id="rId3" Type="http://schemas.openxmlformats.org/officeDocument/2006/relationships/customProperty" Target="../customProperty35.bin"/><Relationship Id="rId7" Type="http://schemas.openxmlformats.org/officeDocument/2006/relationships/customProperty" Target="../customProperty39.bin"/><Relationship Id="rId12" Type="http://schemas.openxmlformats.org/officeDocument/2006/relationships/customProperty" Target="../customProperty44.bin"/><Relationship Id="rId2" Type="http://schemas.openxmlformats.org/officeDocument/2006/relationships/customProperty" Target="../customProperty34.bin"/><Relationship Id="rId16"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ustomProperty" Target="../customProperty38.bin"/><Relationship Id="rId11" Type="http://schemas.openxmlformats.org/officeDocument/2006/relationships/customProperty" Target="../customProperty43.bin"/><Relationship Id="rId5" Type="http://schemas.openxmlformats.org/officeDocument/2006/relationships/customProperty" Target="../customProperty37.bin"/><Relationship Id="rId15" Type="http://schemas.openxmlformats.org/officeDocument/2006/relationships/vmlDrawing" Target="../drawings/vmlDrawing4.vml"/><Relationship Id="rId10" Type="http://schemas.openxmlformats.org/officeDocument/2006/relationships/customProperty" Target="../customProperty42.bin"/><Relationship Id="rId4" Type="http://schemas.openxmlformats.org/officeDocument/2006/relationships/customProperty" Target="../customProperty36.bin"/><Relationship Id="rId9" Type="http://schemas.openxmlformats.org/officeDocument/2006/relationships/customProperty" Target="../customProperty41.bin"/><Relationship Id="rId14" Type="http://schemas.openxmlformats.org/officeDocument/2006/relationships/customProperty" Target="../customProperty46.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3.bin"/><Relationship Id="rId13" Type="http://schemas.openxmlformats.org/officeDocument/2006/relationships/customProperty" Target="../customProperty58.bin"/><Relationship Id="rId3" Type="http://schemas.openxmlformats.org/officeDocument/2006/relationships/customProperty" Target="../customProperty48.bin"/><Relationship Id="rId7" Type="http://schemas.openxmlformats.org/officeDocument/2006/relationships/customProperty" Target="../customProperty52.bin"/><Relationship Id="rId12" Type="http://schemas.openxmlformats.org/officeDocument/2006/relationships/customProperty" Target="../customProperty57.bin"/><Relationship Id="rId2" Type="http://schemas.openxmlformats.org/officeDocument/2006/relationships/customProperty" Target="../customProperty47.bin"/><Relationship Id="rId16"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ustomProperty" Target="../customProperty51.bin"/><Relationship Id="rId11" Type="http://schemas.openxmlformats.org/officeDocument/2006/relationships/customProperty" Target="../customProperty56.bin"/><Relationship Id="rId5" Type="http://schemas.openxmlformats.org/officeDocument/2006/relationships/customProperty" Target="../customProperty50.bin"/><Relationship Id="rId15" Type="http://schemas.openxmlformats.org/officeDocument/2006/relationships/vmlDrawing" Target="../drawings/vmlDrawing5.vml"/><Relationship Id="rId10" Type="http://schemas.openxmlformats.org/officeDocument/2006/relationships/customProperty" Target="../customProperty55.bin"/><Relationship Id="rId4" Type="http://schemas.openxmlformats.org/officeDocument/2006/relationships/customProperty" Target="../customProperty49.bin"/><Relationship Id="rId9" Type="http://schemas.openxmlformats.org/officeDocument/2006/relationships/customProperty" Target="../customProperty54.bin"/><Relationship Id="rId14" Type="http://schemas.openxmlformats.org/officeDocument/2006/relationships/customProperty" Target="../customProperty59.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66.bin"/><Relationship Id="rId13" Type="http://schemas.openxmlformats.org/officeDocument/2006/relationships/customProperty" Target="../customProperty71.bin"/><Relationship Id="rId18" Type="http://schemas.openxmlformats.org/officeDocument/2006/relationships/customProperty" Target="../customProperty76.bin"/><Relationship Id="rId3" Type="http://schemas.openxmlformats.org/officeDocument/2006/relationships/customProperty" Target="../customProperty61.bin"/><Relationship Id="rId21" Type="http://schemas.openxmlformats.org/officeDocument/2006/relationships/customProperty" Target="../customProperty79.bin"/><Relationship Id="rId7" Type="http://schemas.openxmlformats.org/officeDocument/2006/relationships/customProperty" Target="../customProperty65.bin"/><Relationship Id="rId12" Type="http://schemas.openxmlformats.org/officeDocument/2006/relationships/customProperty" Target="../customProperty70.bin"/><Relationship Id="rId17" Type="http://schemas.openxmlformats.org/officeDocument/2006/relationships/customProperty" Target="../customProperty75.bin"/><Relationship Id="rId2" Type="http://schemas.openxmlformats.org/officeDocument/2006/relationships/customProperty" Target="../customProperty60.bin"/><Relationship Id="rId16" Type="http://schemas.openxmlformats.org/officeDocument/2006/relationships/customProperty" Target="../customProperty74.bin"/><Relationship Id="rId20" Type="http://schemas.openxmlformats.org/officeDocument/2006/relationships/customProperty" Target="../customProperty78.bin"/><Relationship Id="rId1" Type="http://schemas.openxmlformats.org/officeDocument/2006/relationships/printerSettings" Target="../printerSettings/printerSettings6.bin"/><Relationship Id="rId6" Type="http://schemas.openxmlformats.org/officeDocument/2006/relationships/customProperty" Target="../customProperty64.bin"/><Relationship Id="rId11" Type="http://schemas.openxmlformats.org/officeDocument/2006/relationships/customProperty" Target="../customProperty69.bin"/><Relationship Id="rId5" Type="http://schemas.openxmlformats.org/officeDocument/2006/relationships/customProperty" Target="../customProperty63.bin"/><Relationship Id="rId15" Type="http://schemas.openxmlformats.org/officeDocument/2006/relationships/customProperty" Target="../customProperty73.bin"/><Relationship Id="rId23" Type="http://schemas.openxmlformats.org/officeDocument/2006/relationships/comments" Target="../comments6.xml"/><Relationship Id="rId10" Type="http://schemas.openxmlformats.org/officeDocument/2006/relationships/customProperty" Target="../customProperty68.bin"/><Relationship Id="rId19" Type="http://schemas.openxmlformats.org/officeDocument/2006/relationships/customProperty" Target="../customProperty77.bin"/><Relationship Id="rId4" Type="http://schemas.openxmlformats.org/officeDocument/2006/relationships/customProperty" Target="../customProperty62.bin"/><Relationship Id="rId9" Type="http://schemas.openxmlformats.org/officeDocument/2006/relationships/customProperty" Target="../customProperty67.bin"/><Relationship Id="rId14" Type="http://schemas.openxmlformats.org/officeDocument/2006/relationships/customProperty" Target="../customProperty72.bin"/><Relationship Id="rId22"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86.bin"/><Relationship Id="rId13" Type="http://schemas.openxmlformats.org/officeDocument/2006/relationships/customProperty" Target="../customProperty91.bin"/><Relationship Id="rId3" Type="http://schemas.openxmlformats.org/officeDocument/2006/relationships/customProperty" Target="../customProperty81.bin"/><Relationship Id="rId7" Type="http://schemas.openxmlformats.org/officeDocument/2006/relationships/customProperty" Target="../customProperty85.bin"/><Relationship Id="rId12" Type="http://schemas.openxmlformats.org/officeDocument/2006/relationships/customProperty" Target="../customProperty90.bin"/><Relationship Id="rId2" Type="http://schemas.openxmlformats.org/officeDocument/2006/relationships/customProperty" Target="../customProperty80.bin"/><Relationship Id="rId16" Type="http://schemas.openxmlformats.org/officeDocument/2006/relationships/comments" Target="../comments7.xml"/><Relationship Id="rId1" Type="http://schemas.openxmlformats.org/officeDocument/2006/relationships/printerSettings" Target="../printerSettings/printerSettings7.bin"/><Relationship Id="rId6" Type="http://schemas.openxmlformats.org/officeDocument/2006/relationships/customProperty" Target="../customProperty84.bin"/><Relationship Id="rId11" Type="http://schemas.openxmlformats.org/officeDocument/2006/relationships/customProperty" Target="../customProperty89.bin"/><Relationship Id="rId5" Type="http://schemas.openxmlformats.org/officeDocument/2006/relationships/customProperty" Target="../customProperty83.bin"/><Relationship Id="rId15" Type="http://schemas.openxmlformats.org/officeDocument/2006/relationships/vmlDrawing" Target="../drawings/vmlDrawing7.vml"/><Relationship Id="rId10" Type="http://schemas.openxmlformats.org/officeDocument/2006/relationships/customProperty" Target="../customProperty88.bin"/><Relationship Id="rId4" Type="http://schemas.openxmlformats.org/officeDocument/2006/relationships/customProperty" Target="../customProperty82.bin"/><Relationship Id="rId9" Type="http://schemas.openxmlformats.org/officeDocument/2006/relationships/customProperty" Target="../customProperty87.bin"/><Relationship Id="rId14" Type="http://schemas.openxmlformats.org/officeDocument/2006/relationships/customProperty" Target="../customProperty92.bin"/></Relationships>
</file>

<file path=xl/worksheets/_rels/sheet8.xml.rels><?xml version="1.0" encoding="UTF-8" standalone="yes"?>
<Relationships xmlns="http://schemas.openxmlformats.org/package/2006/relationships"><Relationship Id="rId8" Type="http://schemas.openxmlformats.org/officeDocument/2006/relationships/customProperty" Target="../customProperty99.bin"/><Relationship Id="rId13" Type="http://schemas.openxmlformats.org/officeDocument/2006/relationships/customProperty" Target="../customProperty104.bin"/><Relationship Id="rId18" Type="http://schemas.openxmlformats.org/officeDocument/2006/relationships/customProperty" Target="../customProperty109.bin"/><Relationship Id="rId26" Type="http://schemas.openxmlformats.org/officeDocument/2006/relationships/customProperty" Target="../customProperty117.bin"/><Relationship Id="rId3" Type="http://schemas.openxmlformats.org/officeDocument/2006/relationships/customProperty" Target="../customProperty94.bin"/><Relationship Id="rId21" Type="http://schemas.openxmlformats.org/officeDocument/2006/relationships/customProperty" Target="../customProperty112.bin"/><Relationship Id="rId34" Type="http://schemas.openxmlformats.org/officeDocument/2006/relationships/customProperty" Target="../customProperty125.bin"/><Relationship Id="rId7" Type="http://schemas.openxmlformats.org/officeDocument/2006/relationships/customProperty" Target="../customProperty98.bin"/><Relationship Id="rId12" Type="http://schemas.openxmlformats.org/officeDocument/2006/relationships/customProperty" Target="../customProperty103.bin"/><Relationship Id="rId17" Type="http://schemas.openxmlformats.org/officeDocument/2006/relationships/customProperty" Target="../customProperty108.bin"/><Relationship Id="rId25" Type="http://schemas.openxmlformats.org/officeDocument/2006/relationships/customProperty" Target="../customProperty116.bin"/><Relationship Id="rId33" Type="http://schemas.openxmlformats.org/officeDocument/2006/relationships/customProperty" Target="../customProperty124.bin"/><Relationship Id="rId38" Type="http://schemas.openxmlformats.org/officeDocument/2006/relationships/comments" Target="../comments8.xml"/><Relationship Id="rId2" Type="http://schemas.openxmlformats.org/officeDocument/2006/relationships/customProperty" Target="../customProperty93.bin"/><Relationship Id="rId16" Type="http://schemas.openxmlformats.org/officeDocument/2006/relationships/customProperty" Target="../customProperty107.bin"/><Relationship Id="rId20" Type="http://schemas.openxmlformats.org/officeDocument/2006/relationships/customProperty" Target="../customProperty111.bin"/><Relationship Id="rId29" Type="http://schemas.openxmlformats.org/officeDocument/2006/relationships/customProperty" Target="../customProperty120.bin"/><Relationship Id="rId1" Type="http://schemas.openxmlformats.org/officeDocument/2006/relationships/printerSettings" Target="../printerSettings/printerSettings8.bin"/><Relationship Id="rId6" Type="http://schemas.openxmlformats.org/officeDocument/2006/relationships/customProperty" Target="../customProperty97.bin"/><Relationship Id="rId11" Type="http://schemas.openxmlformats.org/officeDocument/2006/relationships/customProperty" Target="../customProperty102.bin"/><Relationship Id="rId24" Type="http://schemas.openxmlformats.org/officeDocument/2006/relationships/customProperty" Target="../customProperty115.bin"/><Relationship Id="rId32" Type="http://schemas.openxmlformats.org/officeDocument/2006/relationships/customProperty" Target="../customProperty123.bin"/><Relationship Id="rId37" Type="http://schemas.openxmlformats.org/officeDocument/2006/relationships/vmlDrawing" Target="../drawings/vmlDrawing8.vml"/><Relationship Id="rId5" Type="http://schemas.openxmlformats.org/officeDocument/2006/relationships/customProperty" Target="../customProperty96.bin"/><Relationship Id="rId15" Type="http://schemas.openxmlformats.org/officeDocument/2006/relationships/customProperty" Target="../customProperty106.bin"/><Relationship Id="rId23" Type="http://schemas.openxmlformats.org/officeDocument/2006/relationships/customProperty" Target="../customProperty114.bin"/><Relationship Id="rId28" Type="http://schemas.openxmlformats.org/officeDocument/2006/relationships/customProperty" Target="../customProperty119.bin"/><Relationship Id="rId36" Type="http://schemas.openxmlformats.org/officeDocument/2006/relationships/customProperty" Target="../customProperty127.bin"/><Relationship Id="rId10" Type="http://schemas.openxmlformats.org/officeDocument/2006/relationships/customProperty" Target="../customProperty101.bin"/><Relationship Id="rId19" Type="http://schemas.openxmlformats.org/officeDocument/2006/relationships/customProperty" Target="../customProperty110.bin"/><Relationship Id="rId31" Type="http://schemas.openxmlformats.org/officeDocument/2006/relationships/customProperty" Target="../customProperty122.bin"/><Relationship Id="rId4" Type="http://schemas.openxmlformats.org/officeDocument/2006/relationships/customProperty" Target="../customProperty95.bin"/><Relationship Id="rId9" Type="http://schemas.openxmlformats.org/officeDocument/2006/relationships/customProperty" Target="../customProperty100.bin"/><Relationship Id="rId14" Type="http://schemas.openxmlformats.org/officeDocument/2006/relationships/customProperty" Target="../customProperty105.bin"/><Relationship Id="rId22" Type="http://schemas.openxmlformats.org/officeDocument/2006/relationships/customProperty" Target="../customProperty113.bin"/><Relationship Id="rId27" Type="http://schemas.openxmlformats.org/officeDocument/2006/relationships/customProperty" Target="../customProperty118.bin"/><Relationship Id="rId30" Type="http://schemas.openxmlformats.org/officeDocument/2006/relationships/customProperty" Target="../customProperty121.bin"/><Relationship Id="rId35" Type="http://schemas.openxmlformats.org/officeDocument/2006/relationships/customProperty" Target="../customProperty126.bin"/></Relationships>
</file>

<file path=xl/worksheets/_rels/sheet9.xml.rels><?xml version="1.0" encoding="UTF-8" standalone="yes"?>
<Relationships xmlns="http://schemas.openxmlformats.org/package/2006/relationships"><Relationship Id="rId8" Type="http://schemas.openxmlformats.org/officeDocument/2006/relationships/customProperty" Target="../customProperty134.bin"/><Relationship Id="rId13" Type="http://schemas.openxmlformats.org/officeDocument/2006/relationships/customProperty" Target="../customProperty139.bin"/><Relationship Id="rId18" Type="http://schemas.openxmlformats.org/officeDocument/2006/relationships/comments" Target="../comments9.xml"/><Relationship Id="rId3" Type="http://schemas.openxmlformats.org/officeDocument/2006/relationships/customProperty" Target="../customProperty129.bin"/><Relationship Id="rId7" Type="http://schemas.openxmlformats.org/officeDocument/2006/relationships/customProperty" Target="../customProperty133.bin"/><Relationship Id="rId12" Type="http://schemas.openxmlformats.org/officeDocument/2006/relationships/customProperty" Target="../customProperty138.bin"/><Relationship Id="rId17" Type="http://schemas.openxmlformats.org/officeDocument/2006/relationships/vmlDrawing" Target="../drawings/vmlDrawing9.vml"/><Relationship Id="rId2" Type="http://schemas.openxmlformats.org/officeDocument/2006/relationships/customProperty" Target="../customProperty128.bin"/><Relationship Id="rId16" Type="http://schemas.openxmlformats.org/officeDocument/2006/relationships/customProperty" Target="../customProperty142.bin"/><Relationship Id="rId1" Type="http://schemas.openxmlformats.org/officeDocument/2006/relationships/printerSettings" Target="../printerSettings/printerSettings9.bin"/><Relationship Id="rId6" Type="http://schemas.openxmlformats.org/officeDocument/2006/relationships/customProperty" Target="../customProperty132.bin"/><Relationship Id="rId11" Type="http://schemas.openxmlformats.org/officeDocument/2006/relationships/customProperty" Target="../customProperty137.bin"/><Relationship Id="rId5" Type="http://schemas.openxmlformats.org/officeDocument/2006/relationships/customProperty" Target="../customProperty131.bin"/><Relationship Id="rId15" Type="http://schemas.openxmlformats.org/officeDocument/2006/relationships/customProperty" Target="../customProperty141.bin"/><Relationship Id="rId10" Type="http://schemas.openxmlformats.org/officeDocument/2006/relationships/customProperty" Target="../customProperty136.bin"/><Relationship Id="rId4" Type="http://schemas.openxmlformats.org/officeDocument/2006/relationships/customProperty" Target="../customProperty130.bin"/><Relationship Id="rId9" Type="http://schemas.openxmlformats.org/officeDocument/2006/relationships/customProperty" Target="../customProperty135.bin"/><Relationship Id="rId14" Type="http://schemas.openxmlformats.org/officeDocument/2006/relationships/customProperty" Target="../customProperty1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I22"/>
  <sheetViews>
    <sheetView tabSelected="1"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5" style="7" customWidth="1"/>
    <col min="4" max="4" width="55" style="7" customWidth="1"/>
    <col min="5" max="5" width="11.28515625" style="7" customWidth="1"/>
    <col min="6" max="6" width="11.85546875" style="7" customWidth="1"/>
    <col min="7" max="7" width="12.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21" customHeight="1" x14ac:dyDescent="0.2">
      <c r="A2" s="79" t="s">
        <v>270</v>
      </c>
      <c r="B2" s="79"/>
      <c r="C2" s="79"/>
      <c r="D2" s="79"/>
      <c r="E2" s="79"/>
      <c r="F2" s="79"/>
      <c r="G2" s="15"/>
      <c r="H2" s="15"/>
      <c r="I2" s="15"/>
    </row>
    <row r="3" spans="1:9" ht="13.5" customHeight="1" thickBot="1" x14ac:dyDescent="0.25">
      <c r="A3" s="15"/>
      <c r="B3" s="16"/>
      <c r="C3" s="16"/>
      <c r="D3" s="16"/>
      <c r="E3" s="16"/>
    </row>
    <row r="4" spans="1:9" ht="91.5" customHeight="1" x14ac:dyDescent="0.2">
      <c r="A4" s="42" t="s">
        <v>13</v>
      </c>
      <c r="B4" s="42" t="s">
        <v>14</v>
      </c>
      <c r="C4" s="43" t="s">
        <v>125</v>
      </c>
      <c r="D4" s="43" t="s">
        <v>271</v>
      </c>
      <c r="E4" s="41" t="s">
        <v>272</v>
      </c>
      <c r="F4" s="41" t="s">
        <v>45</v>
      </c>
    </row>
    <row r="5" spans="1:9" customFormat="1" ht="15" x14ac:dyDescent="0.25">
      <c r="A5" s="1" t="s">
        <v>13</v>
      </c>
      <c r="B5" s="1" t="s">
        <v>15</v>
      </c>
      <c r="C5" s="4" t="s">
        <v>43</v>
      </c>
      <c r="D5" s="17" t="s">
        <v>113</v>
      </c>
      <c r="E5" s="4" t="s">
        <v>16</v>
      </c>
      <c r="F5" s="4" t="s">
        <v>44</v>
      </c>
    </row>
    <row r="6" spans="1:9" customFormat="1" ht="15" x14ac:dyDescent="0.25">
      <c r="A6" s="8" t="s">
        <v>276</v>
      </c>
      <c r="B6" s="2" t="s">
        <v>273</v>
      </c>
      <c r="C6" s="9">
        <v>1</v>
      </c>
      <c r="D6" s="5">
        <v>0</v>
      </c>
      <c r="E6" s="10">
        <f t="shared" ref="E6:E21" si="0">IF(OR(C6=0,C6=""),"",D6)</f>
        <v>0</v>
      </c>
      <c r="F6" s="10">
        <f t="shared" ref="F6:F21" si="1">IF(E6="","",IF(E6=0,1,0))</f>
        <v>1</v>
      </c>
    </row>
    <row r="7" spans="1:9" customFormat="1" ht="15" x14ac:dyDescent="0.25">
      <c r="A7" s="8" t="s">
        <v>17</v>
      </c>
      <c r="B7" s="2" t="s">
        <v>0</v>
      </c>
      <c r="C7" s="9">
        <v>1</v>
      </c>
      <c r="D7" s="5">
        <v>7</v>
      </c>
      <c r="E7" s="10">
        <f t="shared" si="0"/>
        <v>7</v>
      </c>
      <c r="F7" s="10">
        <f t="shared" si="1"/>
        <v>0</v>
      </c>
    </row>
    <row r="8" spans="1:9" customFormat="1" ht="15" x14ac:dyDescent="0.25">
      <c r="A8" s="8" t="s">
        <v>277</v>
      </c>
      <c r="B8" s="2" t="s">
        <v>274</v>
      </c>
      <c r="C8" s="9">
        <v>1</v>
      </c>
      <c r="D8" s="5">
        <v>0</v>
      </c>
      <c r="E8" s="10">
        <f t="shared" si="0"/>
        <v>0</v>
      </c>
      <c r="F8" s="10">
        <f t="shared" si="1"/>
        <v>1</v>
      </c>
    </row>
    <row r="9" spans="1:9" customFormat="1" ht="15" x14ac:dyDescent="0.25">
      <c r="A9" s="8" t="s">
        <v>278</v>
      </c>
      <c r="B9" s="2" t="s">
        <v>275</v>
      </c>
      <c r="C9" s="9">
        <v>1</v>
      </c>
      <c r="D9" s="5">
        <v>0</v>
      </c>
      <c r="E9" s="10">
        <f t="shared" si="0"/>
        <v>0</v>
      </c>
      <c r="F9" s="10">
        <f t="shared" si="1"/>
        <v>1</v>
      </c>
    </row>
    <row r="10" spans="1:9" customFormat="1" ht="15" x14ac:dyDescent="0.25">
      <c r="A10" s="8" t="s">
        <v>18</v>
      </c>
      <c r="B10" s="2" t="s">
        <v>1</v>
      </c>
      <c r="C10" s="9">
        <v>1</v>
      </c>
      <c r="D10" s="5">
        <v>7</v>
      </c>
      <c r="E10" s="10">
        <f t="shared" si="0"/>
        <v>7</v>
      </c>
      <c r="F10" s="10">
        <f t="shared" si="1"/>
        <v>0</v>
      </c>
    </row>
    <row r="11" spans="1:9" customFormat="1" ht="30" x14ac:dyDescent="0.25">
      <c r="A11" s="8" t="s">
        <v>19</v>
      </c>
      <c r="B11" s="2" t="s">
        <v>2</v>
      </c>
      <c r="C11" s="9">
        <v>1</v>
      </c>
      <c r="D11" s="5">
        <v>7</v>
      </c>
      <c r="E11" s="10">
        <f t="shared" si="0"/>
        <v>7</v>
      </c>
      <c r="F11" s="10">
        <f t="shared" si="1"/>
        <v>0</v>
      </c>
    </row>
    <row r="12" spans="1:9" customFormat="1" ht="15" x14ac:dyDescent="0.25">
      <c r="A12" s="8" t="s">
        <v>20</v>
      </c>
      <c r="B12" s="2" t="s">
        <v>3</v>
      </c>
      <c r="C12" s="9">
        <v>1</v>
      </c>
      <c r="D12" s="5">
        <v>7</v>
      </c>
      <c r="E12" s="10">
        <f t="shared" si="0"/>
        <v>7</v>
      </c>
      <c r="F12" s="10">
        <f t="shared" si="1"/>
        <v>0</v>
      </c>
    </row>
    <row r="13" spans="1:9" customFormat="1" ht="15" x14ac:dyDescent="0.25">
      <c r="A13" s="8" t="s">
        <v>21</v>
      </c>
      <c r="B13" s="2" t="s">
        <v>4</v>
      </c>
      <c r="C13" s="9">
        <v>1</v>
      </c>
      <c r="D13" s="5">
        <v>0</v>
      </c>
      <c r="E13" s="10">
        <f t="shared" si="0"/>
        <v>0</v>
      </c>
      <c r="F13" s="10">
        <f t="shared" si="1"/>
        <v>1</v>
      </c>
    </row>
    <row r="14" spans="1:9" customFormat="1" ht="15" x14ac:dyDescent="0.25">
      <c r="A14" s="8" t="s">
        <v>22</v>
      </c>
      <c r="B14" s="2" t="s">
        <v>5</v>
      </c>
      <c r="C14" s="9">
        <v>1</v>
      </c>
      <c r="D14" s="5">
        <v>33</v>
      </c>
      <c r="E14" s="10">
        <f t="shared" si="0"/>
        <v>33</v>
      </c>
      <c r="F14" s="10">
        <f t="shared" si="1"/>
        <v>0</v>
      </c>
    </row>
    <row r="15" spans="1:9" customFormat="1" ht="30" x14ac:dyDescent="0.25">
      <c r="A15" s="8" t="s">
        <v>23</v>
      </c>
      <c r="B15" s="2" t="s">
        <v>6</v>
      </c>
      <c r="C15" s="9">
        <v>1</v>
      </c>
      <c r="D15" s="5">
        <v>33</v>
      </c>
      <c r="E15" s="10">
        <f t="shared" si="0"/>
        <v>33</v>
      </c>
      <c r="F15" s="10">
        <f t="shared" si="1"/>
        <v>0</v>
      </c>
    </row>
    <row r="16" spans="1:9" customFormat="1" ht="15" x14ac:dyDescent="0.25">
      <c r="A16" s="8" t="s">
        <v>24</v>
      </c>
      <c r="B16" s="2" t="s">
        <v>7</v>
      </c>
      <c r="C16" s="9">
        <v>1</v>
      </c>
      <c r="D16" s="5">
        <v>4</v>
      </c>
      <c r="E16" s="10">
        <f t="shared" si="0"/>
        <v>4</v>
      </c>
      <c r="F16" s="10">
        <f t="shared" si="1"/>
        <v>0</v>
      </c>
    </row>
    <row r="17" spans="1:6" customFormat="1" ht="30" x14ac:dyDescent="0.25">
      <c r="A17" s="8" t="s">
        <v>25</v>
      </c>
      <c r="B17" s="2" t="s">
        <v>8</v>
      </c>
      <c r="C17" s="9">
        <v>1</v>
      </c>
      <c r="D17" s="5">
        <v>0</v>
      </c>
      <c r="E17" s="10">
        <f t="shared" si="0"/>
        <v>0</v>
      </c>
      <c r="F17" s="10">
        <f t="shared" si="1"/>
        <v>1</v>
      </c>
    </row>
    <row r="18" spans="1:6" customFormat="1" ht="15" x14ac:dyDescent="0.25">
      <c r="A18" s="8" t="s">
        <v>26</v>
      </c>
      <c r="B18" s="2" t="s">
        <v>9</v>
      </c>
      <c r="C18" s="9">
        <v>1</v>
      </c>
      <c r="D18" s="5">
        <v>3</v>
      </c>
      <c r="E18" s="10">
        <f t="shared" si="0"/>
        <v>3</v>
      </c>
      <c r="F18" s="10">
        <f t="shared" si="1"/>
        <v>0</v>
      </c>
    </row>
    <row r="19" spans="1:6" customFormat="1" ht="30" x14ac:dyDescent="0.25">
      <c r="A19" s="8" t="s">
        <v>27</v>
      </c>
      <c r="B19" s="2" t="s">
        <v>10</v>
      </c>
      <c r="C19" s="9">
        <v>1</v>
      </c>
      <c r="D19" s="5">
        <v>3</v>
      </c>
      <c r="E19" s="10">
        <f t="shared" si="0"/>
        <v>3</v>
      </c>
      <c r="F19" s="10">
        <f t="shared" si="1"/>
        <v>0</v>
      </c>
    </row>
    <row r="20" spans="1:6" customFormat="1" ht="30" x14ac:dyDescent="0.25">
      <c r="A20" s="8" t="s">
        <v>28</v>
      </c>
      <c r="B20" s="2" t="s">
        <v>11</v>
      </c>
      <c r="C20" s="9">
        <v>1</v>
      </c>
      <c r="D20" s="5">
        <v>0</v>
      </c>
      <c r="E20" s="10">
        <f t="shared" si="0"/>
        <v>0</v>
      </c>
      <c r="F20" s="10">
        <f t="shared" si="1"/>
        <v>1</v>
      </c>
    </row>
    <row r="21" spans="1:6" customFormat="1" ht="30" x14ac:dyDescent="0.25">
      <c r="A21" s="8" t="s">
        <v>29</v>
      </c>
      <c r="B21" s="2" t="s">
        <v>12</v>
      </c>
      <c r="C21" s="9">
        <v>1</v>
      </c>
      <c r="D21" s="5">
        <v>7</v>
      </c>
      <c r="E21" s="10">
        <f t="shared" si="0"/>
        <v>7</v>
      </c>
      <c r="F21" s="10">
        <f t="shared" si="1"/>
        <v>0</v>
      </c>
    </row>
    <row r="22" spans="1:6" customFormat="1" ht="15" x14ac:dyDescent="0.25">
      <c r="A22" s="8"/>
      <c r="B22" s="3" t="s">
        <v>30</v>
      </c>
      <c r="C22" s="13"/>
      <c r="D22" s="6"/>
      <c r="E22" s="14"/>
      <c r="F22" s="14"/>
    </row>
  </sheetData>
  <sheetProtection algorithmName="SHA-512" hashValue="GZxq3tG/6sCGDMBa91T//7GdEIeppIPTT+MslP6jX2TNNyybVLBIs8Dyp8/xsw3m5xCl3zYy4z2pVcH+VDwVgA==" saltValue="xoa1UeUsC9zn5kRUlG0TuQ==" spinCount="100000" sheet="1" objects="1" scenarios="1" formatCells="0" formatColumns="0" formatRows="0" deleteColumns="0" deleteRows="0"/>
  <protectedRanges>
    <protectedRange sqref="C6:C22" name="krista_tr_237_0_5"/>
    <protectedRange sqref="D6:D22" name="krista_tf_7266_0_4"/>
    <protectedRange sqref="E6:E22" name="krista_tr_296_0_4"/>
    <protectedRange sqref="F6:F22" name="krista_tr_238_0_4"/>
  </protectedRanges>
  <mergeCells count="1">
    <mergeCell ref="A2:F2"/>
  </mergeCells>
  <dataValidations count="1">
    <dataValidation type="list" allowBlank="1" showDropDown="1" showInputMessage="1" showErrorMessage="1" sqref="A27:A41 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O24"/>
  <sheetViews>
    <sheetView view="pageBreakPreview" zoomScaleSheetLayoutView="100" workbookViewId="0">
      <selection activeCell="A7" sqref="A7"/>
    </sheetView>
  </sheetViews>
  <sheetFormatPr defaultColWidth="9.140625" defaultRowHeight="12.75" x14ac:dyDescent="0.2"/>
  <cols>
    <col min="1" max="1" width="5.140625" style="7" customWidth="1"/>
    <col min="2" max="2" width="63" style="7" customWidth="1"/>
    <col min="3" max="3" width="14.5703125" style="7" customWidth="1"/>
    <col min="4" max="12" width="12.28515625" style="7" customWidth="1"/>
    <col min="13" max="13" width="17.5703125" style="7" customWidth="1"/>
    <col min="14" max="14" width="11" style="7" customWidth="1"/>
    <col min="15" max="15" width="10" style="7" customWidth="1"/>
    <col min="16"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5" ht="11.25" customHeight="1" x14ac:dyDescent="0.2"/>
    <row r="2" spans="1:15" ht="26.25" customHeight="1" x14ac:dyDescent="0.2">
      <c r="A2" s="79" t="s">
        <v>242</v>
      </c>
      <c r="B2" s="79"/>
      <c r="C2" s="79"/>
      <c r="D2" s="79"/>
      <c r="E2" s="79"/>
      <c r="F2" s="79"/>
      <c r="G2" s="79"/>
      <c r="H2" s="79"/>
      <c r="I2" s="79"/>
      <c r="J2" s="79"/>
      <c r="K2" s="79"/>
    </row>
    <row r="3" spans="1:15" ht="15" customHeight="1" x14ac:dyDescent="0.2">
      <c r="A3" s="32">
        <v>0.191</v>
      </c>
      <c r="B3" s="31" t="s">
        <v>243</v>
      </c>
      <c r="C3" s="21"/>
      <c r="D3" s="21"/>
      <c r="E3" s="21"/>
      <c r="F3" s="21"/>
      <c r="G3" s="21"/>
      <c r="H3" s="15"/>
      <c r="I3" s="15"/>
    </row>
    <row r="4" spans="1:15" ht="15" customHeight="1" thickBot="1" x14ac:dyDescent="0.25">
      <c r="A4" s="32"/>
      <c r="B4" s="31"/>
      <c r="C4" s="63"/>
      <c r="D4" s="63"/>
      <c r="E4" s="63"/>
      <c r="F4" s="63"/>
      <c r="G4" s="63"/>
      <c r="H4" s="15"/>
      <c r="I4" s="15"/>
    </row>
    <row r="5" spans="1:15" ht="51" customHeight="1" thickBot="1" x14ac:dyDescent="0.25">
      <c r="A5" s="91" t="s">
        <v>13</v>
      </c>
      <c r="B5" s="93" t="s">
        <v>14</v>
      </c>
      <c r="C5" s="80" t="s">
        <v>244</v>
      </c>
      <c r="D5" s="82" t="s">
        <v>203</v>
      </c>
      <c r="E5" s="83"/>
      <c r="F5" s="83"/>
      <c r="G5" s="83"/>
      <c r="H5" s="83"/>
      <c r="I5" s="83"/>
      <c r="J5" s="83"/>
      <c r="K5" s="83"/>
      <c r="L5" s="84"/>
      <c r="M5" s="80" t="s">
        <v>307</v>
      </c>
      <c r="N5" s="80" t="s">
        <v>245</v>
      </c>
      <c r="O5" s="80" t="s">
        <v>246</v>
      </c>
    </row>
    <row r="6" spans="1:15" ht="27.75" customHeight="1" thickBot="1" x14ac:dyDescent="0.25">
      <c r="A6" s="92"/>
      <c r="B6" s="94"/>
      <c r="C6" s="81"/>
      <c r="D6" s="64" t="s">
        <v>153</v>
      </c>
      <c r="E6" s="76" t="s">
        <v>297</v>
      </c>
      <c r="F6" s="64" t="s">
        <v>154</v>
      </c>
      <c r="G6" s="76" t="s">
        <v>299</v>
      </c>
      <c r="H6" s="64" t="s">
        <v>155</v>
      </c>
      <c r="I6" s="76" t="s">
        <v>298</v>
      </c>
      <c r="J6" s="64" t="s">
        <v>160</v>
      </c>
      <c r="K6" s="76" t="s">
        <v>300</v>
      </c>
      <c r="L6" s="64" t="s">
        <v>152</v>
      </c>
      <c r="M6" s="81"/>
      <c r="N6" s="81"/>
      <c r="O6" s="81"/>
    </row>
    <row r="7" spans="1:15" customFormat="1" ht="30" x14ac:dyDescent="0.25">
      <c r="A7" s="1" t="s">
        <v>13</v>
      </c>
      <c r="B7" s="1" t="s">
        <v>15</v>
      </c>
      <c r="C7" s="4" t="s">
        <v>43</v>
      </c>
      <c r="D7" s="27" t="s">
        <v>156</v>
      </c>
      <c r="E7" s="27" t="s">
        <v>303</v>
      </c>
      <c r="F7" s="27" t="s">
        <v>157</v>
      </c>
      <c r="G7" s="27" t="s">
        <v>304</v>
      </c>
      <c r="H7" s="27" t="s">
        <v>158</v>
      </c>
      <c r="I7" s="27" t="s">
        <v>305</v>
      </c>
      <c r="J7" s="27" t="s">
        <v>159</v>
      </c>
      <c r="K7" s="27" t="s">
        <v>306</v>
      </c>
      <c r="L7" s="17" t="s">
        <v>152</v>
      </c>
      <c r="M7" s="27" t="s">
        <v>52</v>
      </c>
      <c r="N7" s="4" t="s">
        <v>16</v>
      </c>
      <c r="O7" s="4" t="s">
        <v>44</v>
      </c>
    </row>
    <row r="8" spans="1:15" customFormat="1" ht="15" x14ac:dyDescent="0.25">
      <c r="A8" s="8" t="s">
        <v>276</v>
      </c>
      <c r="B8" s="2" t="s">
        <v>273</v>
      </c>
      <c r="C8" s="9">
        <v>1</v>
      </c>
      <c r="D8" s="28">
        <v>0</v>
      </c>
      <c r="E8" s="28"/>
      <c r="F8" s="28"/>
      <c r="G8" s="28"/>
      <c r="H8" s="28"/>
      <c r="I8" s="28"/>
      <c r="J8" s="28"/>
      <c r="K8" s="28"/>
      <c r="L8" s="53">
        <f>IF(AND(D7="",E7="",F7="",J8=""),"",SUM(D8,F8,H8,J8)-SUM(E8,G8,I8,K8))</f>
        <v>0</v>
      </c>
      <c r="M8" s="28">
        <v>47202.75</v>
      </c>
      <c r="N8" s="10">
        <f t="shared" ref="N8:N23" si="0">IF(OR(C8=0,C8=""),"",(L8/M8)*100)</f>
        <v>0</v>
      </c>
      <c r="O8" s="10">
        <f t="shared" ref="O8:O23" si="1">IF(N8="","",IF(N8&lt;=1.5,POWER(1-(N8/100),(LN(0.7)/(LN(1-($A$3/100))))),0))</f>
        <v>1</v>
      </c>
    </row>
    <row r="9" spans="1:15" customFormat="1" ht="15" x14ac:dyDescent="0.25">
      <c r="A9" s="8" t="s">
        <v>17</v>
      </c>
      <c r="B9" s="2" t="s">
        <v>0</v>
      </c>
      <c r="C9" s="9">
        <v>1</v>
      </c>
      <c r="D9" s="28">
        <v>1834.5</v>
      </c>
      <c r="E9" s="28">
        <v>1834.5</v>
      </c>
      <c r="F9" s="28">
        <v>1060.69</v>
      </c>
      <c r="G9" s="28"/>
      <c r="H9" s="28">
        <v>74.83</v>
      </c>
      <c r="I9" s="28">
        <v>74.83</v>
      </c>
      <c r="J9" s="28"/>
      <c r="K9" s="28"/>
      <c r="L9" s="53">
        <f>IF(AND(D7="",E7="",F7="",J9=""),"",SUM(D9,F9,H9,J9)-SUM(E9,G9,I9,K9))</f>
        <v>1060.69</v>
      </c>
      <c r="M9" s="28">
        <v>1609145.35</v>
      </c>
      <c r="N9" s="10">
        <f t="shared" si="0"/>
        <v>6.5916357400529424E-2</v>
      </c>
      <c r="O9" s="10">
        <f t="shared" si="1"/>
        <v>0.88424978343766081</v>
      </c>
    </row>
    <row r="10" spans="1:15" customFormat="1" ht="15" x14ac:dyDescent="0.25">
      <c r="A10" s="8" t="s">
        <v>277</v>
      </c>
      <c r="B10" s="2" t="s">
        <v>274</v>
      </c>
      <c r="C10" s="9">
        <v>1</v>
      </c>
      <c r="D10" s="28">
        <v>0</v>
      </c>
      <c r="E10" s="28"/>
      <c r="F10" s="28"/>
      <c r="G10" s="28"/>
      <c r="H10" s="28"/>
      <c r="I10" s="28"/>
      <c r="J10" s="28"/>
      <c r="K10" s="28"/>
      <c r="L10" s="53">
        <f>IF(AND(D7="",E7="",F7="",J10=""),"",SUM(D10,F10,H10,J10)-SUM(E10,G10,I10,K10))</f>
        <v>0</v>
      </c>
      <c r="M10" s="28">
        <v>12903.53</v>
      </c>
      <c r="N10" s="10">
        <f t="shared" si="0"/>
        <v>0</v>
      </c>
      <c r="O10" s="10">
        <f t="shared" si="1"/>
        <v>1</v>
      </c>
    </row>
    <row r="11" spans="1:15" customFormat="1" ht="15" x14ac:dyDescent="0.25">
      <c r="A11" s="8" t="s">
        <v>278</v>
      </c>
      <c r="B11" s="2" t="s">
        <v>275</v>
      </c>
      <c r="C11" s="9">
        <v>1</v>
      </c>
      <c r="D11" s="28">
        <v>0</v>
      </c>
      <c r="E11" s="28"/>
      <c r="F11" s="28"/>
      <c r="G11" s="28"/>
      <c r="H11" s="28"/>
      <c r="I11" s="28"/>
      <c r="J11" s="28"/>
      <c r="K11" s="28"/>
      <c r="L11" s="53">
        <f>IF(AND(D7="",E7="",F7="",J11=""),"",SUM(D11,F11,H11,J11)-SUM(E11,G11,I11,K11))</f>
        <v>0</v>
      </c>
      <c r="M11" s="28">
        <v>15571.08</v>
      </c>
      <c r="N11" s="10">
        <f t="shared" si="0"/>
        <v>0</v>
      </c>
      <c r="O11" s="10">
        <f t="shared" si="1"/>
        <v>1</v>
      </c>
    </row>
    <row r="12" spans="1:15" customFormat="1" ht="15" x14ac:dyDescent="0.25">
      <c r="A12" s="8" t="s">
        <v>18</v>
      </c>
      <c r="B12" s="2" t="s">
        <v>1</v>
      </c>
      <c r="C12" s="9">
        <v>1</v>
      </c>
      <c r="D12" s="28">
        <v>0</v>
      </c>
      <c r="E12" s="28">
        <v>0</v>
      </c>
      <c r="F12" s="28"/>
      <c r="G12" s="28"/>
      <c r="H12" s="28"/>
      <c r="I12" s="28"/>
      <c r="J12" s="28"/>
      <c r="K12" s="28"/>
      <c r="L12" s="53">
        <f>IF(AND(D7="",E7="",F7="",J12=""),"",SUM(D12,F12,H12,J12)-SUM(E12,G12,I12,K12))</f>
        <v>0</v>
      </c>
      <c r="M12" s="28">
        <v>1132688.43</v>
      </c>
      <c r="N12" s="10">
        <f t="shared" si="0"/>
        <v>0</v>
      </c>
      <c r="O12" s="10">
        <f t="shared" si="1"/>
        <v>1</v>
      </c>
    </row>
    <row r="13" spans="1:15" customFormat="1" ht="30" x14ac:dyDescent="0.25">
      <c r="A13" s="8" t="s">
        <v>19</v>
      </c>
      <c r="B13" s="2" t="s">
        <v>2</v>
      </c>
      <c r="C13" s="9">
        <v>1</v>
      </c>
      <c r="D13" s="28">
        <v>3594.35</v>
      </c>
      <c r="E13" s="28">
        <v>3594.35</v>
      </c>
      <c r="F13" s="28"/>
      <c r="G13" s="28"/>
      <c r="H13" s="28"/>
      <c r="I13" s="28"/>
      <c r="J13" s="28"/>
      <c r="K13" s="28"/>
      <c r="L13" s="53">
        <f>IF(AND(D7="",E7="",F7="",J13=""),"",SUM(D13,F13,H13,J13)-SUM(E13,G13,I13,K13))</f>
        <v>0</v>
      </c>
      <c r="M13" s="28">
        <v>109350.58</v>
      </c>
      <c r="N13" s="10">
        <f t="shared" si="0"/>
        <v>0</v>
      </c>
      <c r="O13" s="10">
        <f t="shared" si="1"/>
        <v>1</v>
      </c>
    </row>
    <row r="14" spans="1:15" customFormat="1" ht="15" x14ac:dyDescent="0.25">
      <c r="A14" s="8" t="s">
        <v>20</v>
      </c>
      <c r="B14" s="2" t="s">
        <v>3</v>
      </c>
      <c r="C14" s="9">
        <v>1</v>
      </c>
      <c r="D14" s="28">
        <v>0</v>
      </c>
      <c r="E14" s="28">
        <v>0</v>
      </c>
      <c r="F14" s="28">
        <v>92.34</v>
      </c>
      <c r="G14" s="28"/>
      <c r="H14" s="28">
        <v>0</v>
      </c>
      <c r="I14" s="28">
        <v>0</v>
      </c>
      <c r="J14" s="28"/>
      <c r="K14" s="28"/>
      <c r="L14" s="53">
        <f>IF(AND(D7="",E7="",F7="",J14=""),"",SUM(D14,F14,H14,J14)-SUM(E14,G14,I14,K14))</f>
        <v>92.34</v>
      </c>
      <c r="M14" s="28">
        <v>1079792.8400000001</v>
      </c>
      <c r="N14" s="10">
        <f t="shared" si="0"/>
        <v>8.5516403313065127E-3</v>
      </c>
      <c r="O14" s="10">
        <f t="shared" si="1"/>
        <v>0.98417177521985355</v>
      </c>
    </row>
    <row r="15" spans="1:15" customFormat="1" ht="15" x14ac:dyDescent="0.25">
      <c r="A15" s="8" t="s">
        <v>21</v>
      </c>
      <c r="B15" s="2" t="s">
        <v>4</v>
      </c>
      <c r="C15" s="9">
        <v>1</v>
      </c>
      <c r="D15" s="28">
        <v>11.2</v>
      </c>
      <c r="E15" s="28">
        <v>11.2</v>
      </c>
      <c r="F15" s="28">
        <v>80.12</v>
      </c>
      <c r="G15" s="28"/>
      <c r="H15" s="28">
        <v>4613.58</v>
      </c>
      <c r="I15" s="28">
        <v>4583.8500000000004</v>
      </c>
      <c r="J15" s="28"/>
      <c r="K15" s="28"/>
      <c r="L15" s="53">
        <f>IF(AND(D7="",E7="",F7="",J15=""),"",SUM(D15,F15,H15,J15)-SUM(E15,G15,I15,K15))</f>
        <v>109.84999999999945</v>
      </c>
      <c r="M15" s="28">
        <v>4800321.62</v>
      </c>
      <c r="N15" s="10">
        <f t="shared" si="0"/>
        <v>2.2883883351132515E-3</v>
      </c>
      <c r="O15" s="10">
        <f t="shared" si="1"/>
        <v>0.99573977922645918</v>
      </c>
    </row>
    <row r="16" spans="1:15" customFormat="1" ht="15" x14ac:dyDescent="0.25">
      <c r="A16" s="8" t="s">
        <v>22</v>
      </c>
      <c r="B16" s="2" t="s">
        <v>5</v>
      </c>
      <c r="C16" s="9">
        <v>1</v>
      </c>
      <c r="D16" s="28">
        <v>0</v>
      </c>
      <c r="E16" s="28"/>
      <c r="F16" s="28">
        <v>0</v>
      </c>
      <c r="G16" s="28"/>
      <c r="H16" s="28">
        <v>0</v>
      </c>
      <c r="I16" s="28">
        <v>0</v>
      </c>
      <c r="J16" s="28"/>
      <c r="K16" s="28"/>
      <c r="L16" s="53">
        <f>IF(AND(D7="",E7="",F7="",J16=""),"",SUM(D16,F16,H16,J16)-SUM(E16,G16,I16,K16))</f>
        <v>0</v>
      </c>
      <c r="M16" s="28">
        <v>975675.29</v>
      </c>
      <c r="N16" s="10">
        <f t="shared" si="0"/>
        <v>0</v>
      </c>
      <c r="O16" s="10">
        <f t="shared" si="1"/>
        <v>1</v>
      </c>
    </row>
    <row r="17" spans="1:15" customFormat="1" ht="30" x14ac:dyDescent="0.25">
      <c r="A17" s="8" t="s">
        <v>23</v>
      </c>
      <c r="B17" s="2" t="s">
        <v>6</v>
      </c>
      <c r="C17" s="9">
        <v>1</v>
      </c>
      <c r="D17" s="28">
        <v>0</v>
      </c>
      <c r="E17" s="28"/>
      <c r="F17" s="28">
        <v>27.64</v>
      </c>
      <c r="G17" s="28"/>
      <c r="H17" s="28">
        <v>0.09</v>
      </c>
      <c r="I17" s="28">
        <v>0.09</v>
      </c>
      <c r="J17" s="28"/>
      <c r="K17" s="28"/>
      <c r="L17" s="53">
        <f>IF(AND(D7="",E7="",F7="",J17=""),"",SUM(D17,F17,H17,J17)-SUM(E17,G17,I17,K17))</f>
        <v>27.64</v>
      </c>
      <c r="M17" s="28">
        <v>415686.38</v>
      </c>
      <c r="N17" s="10">
        <f t="shared" si="0"/>
        <v>6.6492435956164841E-3</v>
      </c>
      <c r="O17" s="10">
        <f t="shared" si="1"/>
        <v>0.98767122799003548</v>
      </c>
    </row>
    <row r="18" spans="1:15" customFormat="1" ht="15" x14ac:dyDescent="0.25">
      <c r="A18" s="8" t="s">
        <v>24</v>
      </c>
      <c r="B18" s="2" t="s">
        <v>7</v>
      </c>
      <c r="C18" s="9">
        <v>1</v>
      </c>
      <c r="D18" s="28">
        <v>0</v>
      </c>
      <c r="E18" s="28"/>
      <c r="F18" s="28"/>
      <c r="G18" s="28"/>
      <c r="H18" s="28"/>
      <c r="I18" s="28"/>
      <c r="J18" s="28"/>
      <c r="K18" s="28"/>
      <c r="L18" s="53">
        <f>IF(AND(D7="",E7="",F7="",J18=""),"",SUM(D18,F18,H18,J18)-SUM(E18,G18,I18,K18))</f>
        <v>0</v>
      </c>
      <c r="M18" s="28">
        <v>83031.38</v>
      </c>
      <c r="N18" s="10">
        <f t="shared" si="0"/>
        <v>0</v>
      </c>
      <c r="O18" s="10">
        <f t="shared" si="1"/>
        <v>1</v>
      </c>
    </row>
    <row r="19" spans="1:15" customFormat="1" ht="30" x14ac:dyDescent="0.25">
      <c r="A19" s="8" t="s">
        <v>25</v>
      </c>
      <c r="B19" s="2" t="s">
        <v>8</v>
      </c>
      <c r="C19" s="9">
        <v>1</v>
      </c>
      <c r="D19" s="28">
        <v>0</v>
      </c>
      <c r="E19" s="28">
        <v>0</v>
      </c>
      <c r="F19" s="28"/>
      <c r="G19" s="28"/>
      <c r="H19" s="28"/>
      <c r="I19" s="28"/>
      <c r="J19" s="28"/>
      <c r="K19" s="28"/>
      <c r="L19" s="53">
        <f>IF(AND(D7="",E7="",F7="",J19=""),"",SUM(D19,F19,H19,J19)-SUM(E19,G19,I19,K19))</f>
        <v>0</v>
      </c>
      <c r="M19" s="28">
        <v>1506939.03</v>
      </c>
      <c r="N19" s="10">
        <f t="shared" si="0"/>
        <v>0</v>
      </c>
      <c r="O19" s="10">
        <f t="shared" si="1"/>
        <v>1</v>
      </c>
    </row>
    <row r="20" spans="1:15" customFormat="1" ht="15" x14ac:dyDescent="0.25">
      <c r="A20" s="8" t="s">
        <v>26</v>
      </c>
      <c r="B20" s="2" t="s">
        <v>9</v>
      </c>
      <c r="C20" s="9">
        <v>1</v>
      </c>
      <c r="D20" s="28">
        <v>252.33</v>
      </c>
      <c r="E20" s="28">
        <v>252.33</v>
      </c>
      <c r="F20" s="28"/>
      <c r="G20" s="28"/>
      <c r="H20" s="28"/>
      <c r="I20" s="28"/>
      <c r="J20" s="28"/>
      <c r="K20" s="28"/>
      <c r="L20" s="53">
        <f>IF(AND(D7="",E7="",F7="",J20=""),"",SUM(D20,F20,H20,J20)-SUM(E20,G20,I20,K20))</f>
        <v>0</v>
      </c>
      <c r="M20" s="28">
        <v>237055.35</v>
      </c>
      <c r="N20" s="10">
        <f t="shared" si="0"/>
        <v>0</v>
      </c>
      <c r="O20" s="10">
        <f t="shared" si="1"/>
        <v>1</v>
      </c>
    </row>
    <row r="21" spans="1:15" customFormat="1" ht="30" x14ac:dyDescent="0.25">
      <c r="A21" s="8" t="s">
        <v>27</v>
      </c>
      <c r="B21" s="2" t="s">
        <v>10</v>
      </c>
      <c r="C21" s="9">
        <v>1</v>
      </c>
      <c r="D21" s="28">
        <v>0</v>
      </c>
      <c r="E21" s="28"/>
      <c r="F21" s="28"/>
      <c r="G21" s="28"/>
      <c r="H21" s="28"/>
      <c r="I21" s="28"/>
      <c r="J21" s="28"/>
      <c r="K21" s="28"/>
      <c r="L21" s="53">
        <f>IF(AND(D7="",E7="",F7="",J21=""),"",SUM(D21,F21,H21,J21)-SUM(E21,G21,I21,K21))</f>
        <v>0</v>
      </c>
      <c r="M21" s="28">
        <v>198806.38</v>
      </c>
      <c r="N21" s="10">
        <f t="shared" si="0"/>
        <v>0</v>
      </c>
      <c r="O21" s="10">
        <f t="shared" si="1"/>
        <v>1</v>
      </c>
    </row>
    <row r="22" spans="1:15" customFormat="1" ht="30" x14ac:dyDescent="0.25">
      <c r="A22" s="8" t="s">
        <v>28</v>
      </c>
      <c r="B22" s="2" t="s">
        <v>11</v>
      </c>
      <c r="C22" s="9">
        <v>1</v>
      </c>
      <c r="D22" s="28">
        <v>88.03</v>
      </c>
      <c r="E22" s="28">
        <v>88.03</v>
      </c>
      <c r="F22" s="28"/>
      <c r="G22" s="28"/>
      <c r="H22" s="28"/>
      <c r="I22" s="28"/>
      <c r="J22" s="28"/>
      <c r="K22" s="28"/>
      <c r="L22" s="53">
        <f>IF(AND(D7="",E7="",F7="",J22=""),"",SUM(D22,F22,H22,J22)-SUM(E22,G22,I22,K22))</f>
        <v>0</v>
      </c>
      <c r="M22" s="28">
        <v>177200.77</v>
      </c>
      <c r="N22" s="10">
        <f t="shared" si="0"/>
        <v>0</v>
      </c>
      <c r="O22" s="10">
        <f t="shared" si="1"/>
        <v>1</v>
      </c>
    </row>
    <row r="23" spans="1:15" customFormat="1" ht="30" x14ac:dyDescent="0.25">
      <c r="A23" s="8" t="s">
        <v>29</v>
      </c>
      <c r="B23" s="2" t="s">
        <v>12</v>
      </c>
      <c r="C23" s="9">
        <v>1</v>
      </c>
      <c r="D23" s="28">
        <v>143.72999999999999</v>
      </c>
      <c r="E23" s="28">
        <v>143.72999999999999</v>
      </c>
      <c r="F23" s="28"/>
      <c r="G23" s="28"/>
      <c r="H23" s="28"/>
      <c r="I23" s="28"/>
      <c r="J23" s="28"/>
      <c r="K23" s="28"/>
      <c r="L23" s="53">
        <f>IF(AND(D7="",E7="",F7="",J23=""),"",SUM(D23,F23,H23,J23)-SUM(E23,G23,I23,K23))</f>
        <v>0</v>
      </c>
      <c r="M23" s="28">
        <v>314570.25</v>
      </c>
      <c r="N23" s="10">
        <f t="shared" si="0"/>
        <v>0</v>
      </c>
      <c r="O23" s="10">
        <f t="shared" si="1"/>
        <v>1</v>
      </c>
    </row>
    <row r="24" spans="1:15" customFormat="1" ht="15" x14ac:dyDescent="0.25">
      <c r="A24" s="8"/>
      <c r="B24" s="3" t="s">
        <v>30</v>
      </c>
      <c r="C24" s="13"/>
      <c r="D24" s="28"/>
      <c r="E24" s="28"/>
      <c r="F24" s="28"/>
      <c r="G24" s="28"/>
      <c r="H24" s="28"/>
      <c r="I24" s="28"/>
      <c r="J24" s="28"/>
      <c r="K24" s="28"/>
      <c r="L24" s="34">
        <v>1290.52</v>
      </c>
      <c r="M24" s="28"/>
      <c r="N24" s="14">
        <v>5.2128518539103601E-3</v>
      </c>
      <c r="O24" s="14">
        <v>0.990739535367125</v>
      </c>
    </row>
  </sheetData>
  <sheetProtection algorithmName="SHA-512" hashValue="2avms8D9fGLCY0A3y7TimsYo5HSCS/Be4JNrcLCXty7l3ZpWIoZgkftxf76CV4XaZdCGuH7or5fWk8R9jrHpPg==" saltValue="xSiYfWPJlVCd2DA46lKEFA==" spinCount="100000" sheet="1" objects="1" scenarios="1" formatCells="0" formatColumns="0" formatRows="0" deleteColumns="0" deleteRows="0"/>
  <protectedRanges>
    <protectedRange sqref="C8:C24" name="krista_tr_237_0_5"/>
    <protectedRange sqref="L8:L24" name="krista_tf_8249_0_4"/>
    <protectedRange sqref="N8:N24" name="krista_tr_296_0_4"/>
    <protectedRange sqref="O8:O24" name="krista_tr_238_0_4"/>
  </protectedRanges>
  <mergeCells count="8">
    <mergeCell ref="M5:M6"/>
    <mergeCell ref="N5:N6"/>
    <mergeCell ref="O5:O6"/>
    <mergeCell ref="A2:K2"/>
    <mergeCell ref="A5:A6"/>
    <mergeCell ref="B5:B6"/>
    <mergeCell ref="C5:C6"/>
    <mergeCell ref="D5:L5"/>
  </mergeCells>
  <dataValidations count="1">
    <dataValidation type="list" allowBlank="1" showDropDown="1" showInputMessage="1" showErrorMessage="1" sqref="C8:C24">
      <formula1>"0,1,"</formula1>
    </dataValidation>
  </dataValidations>
  <pageMargins left="0" right="0" top="0" bottom="0" header="0" footer="0"/>
  <pageSetup paperSize="9" scale="57" orientation="landscape" r:id="rId1"/>
  <headerFooter alignWithMargins="0"/>
  <customProperties>
    <customPr name="10239" r:id="rId2"/>
    <customPr name="10240" r:id="rId3"/>
    <customPr name="10241" r:id="rId4"/>
    <customPr name="10242" r:id="rId5"/>
    <customPr name="273" r:id="rId6"/>
    <customPr name="7716" r:id="rId7"/>
    <customPr name="7717" r:id="rId8"/>
    <customPr name="8227" r:id="rId9"/>
    <customPr name="8228" r:id="rId10"/>
    <customPr name="8229" r:id="rId11"/>
    <customPr name="krista_fm_columnsmarkup" r:id="rId12"/>
    <customPr name="krista_fm_consts" r:id="rId13"/>
    <customPr name="krista_fm_Events" r:id="rId14"/>
    <customPr name="krista_fm_metadataXML" r:id="rId15"/>
    <customPr name="krista_fm_rowsaxis" r:id="rId16"/>
    <customPr name="krista_fm_rowsmarkup" r:id="rId17"/>
    <customPr name="krista_SheetHistory" r:id="rId18"/>
    <customPr name="p3" r:id="rId19"/>
    <customPr name="p8" r:id="rId20"/>
    <customPr name="p9" r:id="rId21"/>
  </customProperties>
  <legacyDrawing r:id="rId2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5703125" style="7" customWidth="1"/>
    <col min="4" max="4" width="16.140625" style="7" customWidth="1"/>
    <col min="5" max="7" width="14.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8.5" customHeight="1" x14ac:dyDescent="0.2">
      <c r="A2" s="79" t="s">
        <v>247</v>
      </c>
      <c r="B2" s="79"/>
      <c r="C2" s="79"/>
      <c r="D2" s="79"/>
      <c r="E2" s="79"/>
      <c r="F2" s="79"/>
      <c r="G2" s="79"/>
      <c r="H2" s="79"/>
      <c r="I2" s="79"/>
    </row>
    <row r="3" spans="1:9" ht="12.75" customHeight="1" thickBot="1" x14ac:dyDescent="0.25">
      <c r="A3" s="61"/>
      <c r="B3" s="61"/>
      <c r="C3" s="61"/>
      <c r="D3" s="61"/>
      <c r="E3" s="61"/>
      <c r="F3" s="61"/>
      <c r="G3" s="15"/>
      <c r="H3" s="15"/>
      <c r="I3" s="15"/>
    </row>
    <row r="4" spans="1:9" ht="39" customHeight="1" thickBot="1" x14ac:dyDescent="0.25">
      <c r="A4" s="91" t="s">
        <v>13</v>
      </c>
      <c r="B4" s="93" t="s">
        <v>14</v>
      </c>
      <c r="C4" s="80" t="s">
        <v>248</v>
      </c>
      <c r="D4" s="82" t="s">
        <v>204</v>
      </c>
      <c r="E4" s="83"/>
      <c r="F4" s="83"/>
      <c r="G4" s="84"/>
      <c r="H4" s="80" t="s">
        <v>249</v>
      </c>
      <c r="I4" s="80" t="s">
        <v>250</v>
      </c>
    </row>
    <row r="5" spans="1:9" ht="21.75" customHeight="1" thickBot="1" x14ac:dyDescent="0.25">
      <c r="A5" s="92"/>
      <c r="B5" s="94"/>
      <c r="C5" s="81"/>
      <c r="D5" s="62" t="s">
        <v>153</v>
      </c>
      <c r="E5" s="64" t="s">
        <v>154</v>
      </c>
      <c r="F5" s="64" t="s">
        <v>155</v>
      </c>
      <c r="G5" s="64" t="s">
        <v>152</v>
      </c>
      <c r="H5" s="81"/>
      <c r="I5" s="81"/>
    </row>
    <row r="6" spans="1:9" customFormat="1" ht="15" x14ac:dyDescent="0.25">
      <c r="A6" s="1" t="s">
        <v>13</v>
      </c>
      <c r="B6" s="1" t="s">
        <v>15</v>
      </c>
      <c r="C6" s="4" t="s">
        <v>43</v>
      </c>
      <c r="D6" s="27" t="s">
        <v>149</v>
      </c>
      <c r="E6" s="27" t="s">
        <v>150</v>
      </c>
      <c r="F6" s="27" t="s">
        <v>151</v>
      </c>
      <c r="G6" s="17" t="s">
        <v>55</v>
      </c>
      <c r="H6" s="4" t="s">
        <v>16</v>
      </c>
      <c r="I6" s="4" t="s">
        <v>44</v>
      </c>
    </row>
    <row r="7" spans="1:9" customFormat="1" ht="15" x14ac:dyDescent="0.25">
      <c r="A7" s="8" t="s">
        <v>276</v>
      </c>
      <c r="B7" s="2" t="s">
        <v>273</v>
      </c>
      <c r="C7" s="9">
        <v>1</v>
      </c>
      <c r="D7" s="28">
        <v>0</v>
      </c>
      <c r="E7" s="28"/>
      <c r="F7" s="28"/>
      <c r="G7" s="53">
        <f t="shared" ref="G7:G22" si="0">IF(AND(D7="",E7="",F7=""),"",SUM(D7:F7))</f>
        <v>0</v>
      </c>
      <c r="H7" s="10">
        <f t="shared" ref="H7:H22" si="1">IF(OR(C7=0,C7=""),"",G7)</f>
        <v>0</v>
      </c>
      <c r="I7" s="10">
        <f t="shared" ref="I7:I22" si="2">IF(H7="","",IF(H7=0,1,0))</f>
        <v>1</v>
      </c>
    </row>
    <row r="8" spans="1:9" customFormat="1" ht="15" x14ac:dyDescent="0.25">
      <c r="A8" s="8" t="s">
        <v>17</v>
      </c>
      <c r="B8" s="2" t="s">
        <v>0</v>
      </c>
      <c r="C8" s="9">
        <v>1</v>
      </c>
      <c r="D8" s="28">
        <v>0</v>
      </c>
      <c r="E8" s="28">
        <v>0</v>
      </c>
      <c r="F8" s="28">
        <v>0</v>
      </c>
      <c r="G8" s="53">
        <f t="shared" si="0"/>
        <v>0</v>
      </c>
      <c r="H8" s="10">
        <f t="shared" si="1"/>
        <v>0</v>
      </c>
      <c r="I8" s="10">
        <f t="shared" si="2"/>
        <v>1</v>
      </c>
    </row>
    <row r="9" spans="1:9" customFormat="1" ht="15" x14ac:dyDescent="0.25">
      <c r="A9" s="8" t="s">
        <v>277</v>
      </c>
      <c r="B9" s="2" t="s">
        <v>274</v>
      </c>
      <c r="C9" s="9">
        <v>1</v>
      </c>
      <c r="D9" s="28">
        <v>0</v>
      </c>
      <c r="E9" s="28"/>
      <c r="F9" s="28"/>
      <c r="G9" s="53">
        <f t="shared" si="0"/>
        <v>0</v>
      </c>
      <c r="H9" s="10">
        <f t="shared" si="1"/>
        <v>0</v>
      </c>
      <c r="I9" s="10">
        <f t="shared" si="2"/>
        <v>1</v>
      </c>
    </row>
    <row r="10" spans="1:9" customFormat="1" ht="15" x14ac:dyDescent="0.25">
      <c r="A10" s="8" t="s">
        <v>278</v>
      </c>
      <c r="B10" s="2" t="s">
        <v>275</v>
      </c>
      <c r="C10" s="9">
        <v>1</v>
      </c>
      <c r="D10" s="28">
        <v>0</v>
      </c>
      <c r="E10" s="28"/>
      <c r="F10" s="28"/>
      <c r="G10" s="53">
        <f t="shared" si="0"/>
        <v>0</v>
      </c>
      <c r="H10" s="10">
        <f t="shared" si="1"/>
        <v>0</v>
      </c>
      <c r="I10" s="10">
        <f t="shared" si="2"/>
        <v>1</v>
      </c>
    </row>
    <row r="11" spans="1:9" customFormat="1" ht="15" x14ac:dyDescent="0.25">
      <c r="A11" s="8" t="s">
        <v>18</v>
      </c>
      <c r="B11" s="2" t="s">
        <v>1</v>
      </c>
      <c r="C11" s="9">
        <v>1</v>
      </c>
      <c r="D11" s="28">
        <v>0</v>
      </c>
      <c r="E11" s="28"/>
      <c r="F11" s="28"/>
      <c r="G11" s="53">
        <f t="shared" si="0"/>
        <v>0</v>
      </c>
      <c r="H11" s="10">
        <f t="shared" si="1"/>
        <v>0</v>
      </c>
      <c r="I11" s="10">
        <f t="shared" si="2"/>
        <v>1</v>
      </c>
    </row>
    <row r="12" spans="1:9" customFormat="1" ht="30" x14ac:dyDescent="0.25">
      <c r="A12" s="8" t="s">
        <v>19</v>
      </c>
      <c r="B12" s="2" t="s">
        <v>2</v>
      </c>
      <c r="C12" s="9">
        <v>1</v>
      </c>
      <c r="D12" s="28">
        <v>0</v>
      </c>
      <c r="E12" s="28"/>
      <c r="F12" s="28"/>
      <c r="G12" s="53">
        <f t="shared" si="0"/>
        <v>0</v>
      </c>
      <c r="H12" s="10">
        <f t="shared" si="1"/>
        <v>0</v>
      </c>
      <c r="I12" s="10">
        <f t="shared" si="2"/>
        <v>1</v>
      </c>
    </row>
    <row r="13" spans="1:9" customFormat="1" ht="15" x14ac:dyDescent="0.25">
      <c r="A13" s="8" t="s">
        <v>20</v>
      </c>
      <c r="B13" s="2" t="s">
        <v>3</v>
      </c>
      <c r="C13" s="9">
        <v>1</v>
      </c>
      <c r="D13" s="28">
        <v>0</v>
      </c>
      <c r="E13" s="28">
        <v>0</v>
      </c>
      <c r="F13" s="28">
        <v>0</v>
      </c>
      <c r="G13" s="53">
        <f t="shared" si="0"/>
        <v>0</v>
      </c>
      <c r="H13" s="10">
        <f t="shared" si="1"/>
        <v>0</v>
      </c>
      <c r="I13" s="10">
        <f t="shared" si="2"/>
        <v>1</v>
      </c>
    </row>
    <row r="14" spans="1:9" customFormat="1" ht="15" x14ac:dyDescent="0.25">
      <c r="A14" s="8" t="s">
        <v>21</v>
      </c>
      <c r="B14" s="2" t="s">
        <v>4</v>
      </c>
      <c r="C14" s="9">
        <v>1</v>
      </c>
      <c r="D14" s="28">
        <v>0</v>
      </c>
      <c r="E14" s="28">
        <v>0</v>
      </c>
      <c r="F14" s="28">
        <v>0</v>
      </c>
      <c r="G14" s="53">
        <f t="shared" si="0"/>
        <v>0</v>
      </c>
      <c r="H14" s="10">
        <f t="shared" si="1"/>
        <v>0</v>
      </c>
      <c r="I14" s="10">
        <f t="shared" si="2"/>
        <v>1</v>
      </c>
    </row>
    <row r="15" spans="1:9" customFormat="1" ht="15" x14ac:dyDescent="0.25">
      <c r="A15" s="8" t="s">
        <v>22</v>
      </c>
      <c r="B15" s="2" t="s">
        <v>5</v>
      </c>
      <c r="C15" s="9">
        <v>1</v>
      </c>
      <c r="D15" s="28">
        <v>0</v>
      </c>
      <c r="E15" s="28">
        <v>0</v>
      </c>
      <c r="F15" s="28">
        <v>0</v>
      </c>
      <c r="G15" s="53">
        <f t="shared" si="0"/>
        <v>0</v>
      </c>
      <c r="H15" s="10">
        <f t="shared" si="1"/>
        <v>0</v>
      </c>
      <c r="I15" s="10">
        <f t="shared" si="2"/>
        <v>1</v>
      </c>
    </row>
    <row r="16" spans="1:9" customFormat="1" ht="30" x14ac:dyDescent="0.25">
      <c r="A16" s="8" t="s">
        <v>23</v>
      </c>
      <c r="B16" s="2" t="s">
        <v>6</v>
      </c>
      <c r="C16" s="9">
        <v>1</v>
      </c>
      <c r="D16" s="28">
        <v>0</v>
      </c>
      <c r="E16" s="28">
        <v>0</v>
      </c>
      <c r="F16" s="28">
        <v>0</v>
      </c>
      <c r="G16" s="53">
        <f t="shared" si="0"/>
        <v>0</v>
      </c>
      <c r="H16" s="10">
        <f t="shared" si="1"/>
        <v>0</v>
      </c>
      <c r="I16" s="10">
        <f t="shared" si="2"/>
        <v>1</v>
      </c>
    </row>
    <row r="17" spans="1:9" customFormat="1" ht="15" x14ac:dyDescent="0.25">
      <c r="A17" s="8" t="s">
        <v>24</v>
      </c>
      <c r="B17" s="2" t="s">
        <v>7</v>
      </c>
      <c r="C17" s="9">
        <v>1</v>
      </c>
      <c r="D17" s="28">
        <v>0</v>
      </c>
      <c r="E17" s="28"/>
      <c r="F17" s="28"/>
      <c r="G17" s="53">
        <f t="shared" si="0"/>
        <v>0</v>
      </c>
      <c r="H17" s="10">
        <f t="shared" si="1"/>
        <v>0</v>
      </c>
      <c r="I17" s="10">
        <f t="shared" si="2"/>
        <v>1</v>
      </c>
    </row>
    <row r="18" spans="1:9" customFormat="1" ht="30" x14ac:dyDescent="0.25">
      <c r="A18" s="8" t="s">
        <v>25</v>
      </c>
      <c r="B18" s="2" t="s">
        <v>8</v>
      </c>
      <c r="C18" s="9">
        <v>1</v>
      </c>
      <c r="D18" s="28">
        <v>0</v>
      </c>
      <c r="E18" s="28"/>
      <c r="F18" s="28"/>
      <c r="G18" s="53">
        <f t="shared" si="0"/>
        <v>0</v>
      </c>
      <c r="H18" s="10">
        <f t="shared" si="1"/>
        <v>0</v>
      </c>
      <c r="I18" s="10">
        <f t="shared" si="2"/>
        <v>1</v>
      </c>
    </row>
    <row r="19" spans="1:9" customFormat="1" ht="15" x14ac:dyDescent="0.25">
      <c r="A19" s="8" t="s">
        <v>26</v>
      </c>
      <c r="B19" s="2" t="s">
        <v>9</v>
      </c>
      <c r="C19" s="9">
        <v>1</v>
      </c>
      <c r="D19" s="28">
        <v>0</v>
      </c>
      <c r="E19" s="28"/>
      <c r="F19" s="28"/>
      <c r="G19" s="53">
        <f t="shared" si="0"/>
        <v>0</v>
      </c>
      <c r="H19" s="10">
        <f t="shared" si="1"/>
        <v>0</v>
      </c>
      <c r="I19" s="10">
        <f t="shared" si="2"/>
        <v>1</v>
      </c>
    </row>
    <row r="20" spans="1:9" customFormat="1" ht="30" x14ac:dyDescent="0.25">
      <c r="A20" s="8" t="s">
        <v>27</v>
      </c>
      <c r="B20" s="2" t="s">
        <v>10</v>
      </c>
      <c r="C20" s="9">
        <v>1</v>
      </c>
      <c r="D20" s="28">
        <v>0</v>
      </c>
      <c r="E20" s="28"/>
      <c r="F20" s="28"/>
      <c r="G20" s="53">
        <f t="shared" si="0"/>
        <v>0</v>
      </c>
      <c r="H20" s="10">
        <f t="shared" si="1"/>
        <v>0</v>
      </c>
      <c r="I20" s="10">
        <f t="shared" si="2"/>
        <v>1</v>
      </c>
    </row>
    <row r="21" spans="1:9" customFormat="1" ht="30" x14ac:dyDescent="0.25">
      <c r="A21" s="8" t="s">
        <v>28</v>
      </c>
      <c r="B21" s="2" t="s">
        <v>11</v>
      </c>
      <c r="C21" s="9">
        <v>1</v>
      </c>
      <c r="D21" s="28">
        <v>0</v>
      </c>
      <c r="E21" s="28"/>
      <c r="F21" s="28"/>
      <c r="G21" s="53">
        <f t="shared" si="0"/>
        <v>0</v>
      </c>
      <c r="H21" s="10">
        <f t="shared" si="1"/>
        <v>0</v>
      </c>
      <c r="I21" s="10">
        <f t="shared" si="2"/>
        <v>1</v>
      </c>
    </row>
    <row r="22" spans="1:9" customFormat="1" ht="30" x14ac:dyDescent="0.25">
      <c r="A22" s="8" t="s">
        <v>29</v>
      </c>
      <c r="B22" s="2" t="s">
        <v>12</v>
      </c>
      <c r="C22" s="9">
        <v>1</v>
      </c>
      <c r="D22" s="28">
        <v>0</v>
      </c>
      <c r="E22" s="28"/>
      <c r="F22" s="28"/>
      <c r="G22" s="53">
        <f t="shared" si="0"/>
        <v>0</v>
      </c>
      <c r="H22" s="10">
        <f t="shared" si="1"/>
        <v>0</v>
      </c>
      <c r="I22" s="10">
        <f t="shared" si="2"/>
        <v>1</v>
      </c>
    </row>
    <row r="23" spans="1:9" customFormat="1" ht="15" x14ac:dyDescent="0.25">
      <c r="A23" s="8"/>
      <c r="B23" s="3" t="s">
        <v>30</v>
      </c>
      <c r="C23" s="13"/>
      <c r="D23" s="28">
        <v>0</v>
      </c>
      <c r="E23" s="28">
        <v>0</v>
      </c>
      <c r="F23" s="28">
        <v>0</v>
      </c>
      <c r="G23" s="34">
        <v>0</v>
      </c>
      <c r="H23" s="14"/>
      <c r="I23" s="14"/>
    </row>
  </sheetData>
  <sheetProtection algorithmName="SHA-512" hashValue="/WSH0bHS51BT6k/6h/ZiWZEOVkhjE5MltGX2Dwo/HirODgFW2CKKJlQ59Q230QjuDXSc2Sn0bxIr4Ouxhq1xWg==" saltValue="hOakWI06LclRwHmMZpHmTA==" spinCount="100000" sheet="1" objects="1" scenarios="1" formatCells="0" formatColumns="0" formatRows="0" deleteColumns="0" deleteRows="0"/>
  <protectedRanges>
    <protectedRange sqref="C7:C23" name="krista_tr_237_0_5"/>
    <protectedRange sqref="G7:G23" name="krista_tf_8158_0_4"/>
    <protectedRange sqref="H7:H23" name="krista_tr_296_0_4"/>
    <protectedRange sqref="I7:I23" name="krista_tr_238_0_4"/>
  </protectedRanges>
  <mergeCells count="7">
    <mergeCell ref="A2:I2"/>
    <mergeCell ref="H4:H5"/>
    <mergeCell ref="I4:I5"/>
    <mergeCell ref="A4:A5"/>
    <mergeCell ref="B4:B5"/>
    <mergeCell ref="C4:C5"/>
    <mergeCell ref="D4:G4"/>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7716" r:id="rId3"/>
    <customPr name="8141" r:id="rId4"/>
    <customPr name="8142" r:id="rId5"/>
    <customPr name="krista_fm_columnsmarkup" r:id="rId6"/>
    <customPr name="krista_fm_consts" r:id="rId7"/>
    <customPr name="krista_fm_Events" r:id="rId8"/>
    <customPr name="krista_fm_metadataXML" r:id="rId9"/>
    <customPr name="krista_fm_rowsaxis" r:id="rId10"/>
    <customPr name="krista_fm_rowsmarkup" r:id="rId11"/>
    <customPr name="krista_SheetHistory" r:id="rId12"/>
    <customPr name="p3" r:id="rId13"/>
    <customPr name="p8" r:id="rId14"/>
    <customPr name="p9" r:id="rId15"/>
  </customProperties>
  <legacyDrawing r:id="rId1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2:I22"/>
  <sheetViews>
    <sheetView view="pageBreakPreview" zoomScaleSheetLayoutView="100" workbookViewId="0">
      <selection activeCell="E5" sqref="E5"/>
    </sheetView>
  </sheetViews>
  <sheetFormatPr defaultColWidth="9.140625" defaultRowHeight="12.75" x14ac:dyDescent="0.2"/>
  <cols>
    <col min="1" max="1" width="5.140625" style="7" customWidth="1"/>
    <col min="2" max="2" width="63" style="7" customWidth="1"/>
    <col min="3" max="3" width="15" style="7" customWidth="1"/>
    <col min="4" max="4" width="22" style="7" hidden="1" customWidth="1"/>
    <col min="5" max="5" width="22.5703125" style="7" customWidth="1"/>
    <col min="6" max="6" width="23.42578125" style="7" hidden="1" customWidth="1"/>
    <col min="7" max="7" width="23" style="7" customWidth="1"/>
    <col min="8" max="9" width="11.1406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251</v>
      </c>
      <c r="B2" s="79"/>
      <c r="C2" s="79"/>
      <c r="D2" s="79"/>
      <c r="E2" s="79"/>
      <c r="F2" s="79"/>
      <c r="G2" s="79"/>
      <c r="H2" s="15"/>
      <c r="I2" s="15"/>
    </row>
    <row r="3" spans="1:9" ht="13.5" customHeight="1" thickBot="1" x14ac:dyDescent="0.25">
      <c r="A3" s="15"/>
      <c r="B3" s="16"/>
      <c r="C3" s="16"/>
      <c r="D3" s="16"/>
      <c r="E3" s="16"/>
    </row>
    <row r="4" spans="1:9" ht="114" customHeight="1" thickBot="1" x14ac:dyDescent="0.25">
      <c r="A4" s="24" t="s">
        <v>13</v>
      </c>
      <c r="B4" s="24" t="s">
        <v>14</v>
      </c>
      <c r="C4" s="25" t="s">
        <v>254</v>
      </c>
      <c r="D4" s="82" t="s">
        <v>252</v>
      </c>
      <c r="E4" s="84"/>
      <c r="F4" s="82" t="s">
        <v>253</v>
      </c>
      <c r="G4" s="84"/>
      <c r="H4" s="26" t="s">
        <v>255</v>
      </c>
      <c r="I4" s="26" t="s">
        <v>256</v>
      </c>
    </row>
    <row r="5" spans="1:9" customFormat="1" ht="15" x14ac:dyDescent="0.25">
      <c r="A5" s="1" t="s">
        <v>13</v>
      </c>
      <c r="B5" s="1" t="s">
        <v>15</v>
      </c>
      <c r="C5" s="4" t="s">
        <v>43</v>
      </c>
      <c r="D5" s="27" t="s">
        <v>53</v>
      </c>
      <c r="E5" s="17" t="s">
        <v>148</v>
      </c>
      <c r="F5" s="27" t="s">
        <v>54</v>
      </c>
      <c r="G5" s="17" t="s">
        <v>182</v>
      </c>
      <c r="H5" s="4" t="s">
        <v>16</v>
      </c>
      <c r="I5" s="4" t="s">
        <v>44</v>
      </c>
    </row>
    <row r="6" spans="1:9" customFormat="1" ht="15" x14ac:dyDescent="0.25">
      <c r="A6" s="8" t="s">
        <v>276</v>
      </c>
      <c r="B6" s="2" t="s">
        <v>273</v>
      </c>
      <c r="C6" s="9">
        <v>0</v>
      </c>
      <c r="D6" s="54">
        <v>0</v>
      </c>
      <c r="E6" s="5">
        <v>0</v>
      </c>
      <c r="F6" s="54">
        <v>5</v>
      </c>
      <c r="G6" s="5">
        <v>0</v>
      </c>
      <c r="H6" s="10" t="str">
        <f t="shared" ref="H6:H21" si="0">IF(OR(C6=0,C6=""),"",E6/G6*100)</f>
        <v/>
      </c>
      <c r="I6" s="10" t="str">
        <f t="shared" ref="I6:I21" si="1">IF(H6="","",IF(H6&lt;=10,(1-(H6/100)),0))</f>
        <v/>
      </c>
    </row>
    <row r="7" spans="1:9" customFormat="1" ht="15" x14ac:dyDescent="0.25">
      <c r="A7" s="8" t="s">
        <v>17</v>
      </c>
      <c r="B7" s="2" t="s">
        <v>0</v>
      </c>
      <c r="C7" s="9">
        <v>1</v>
      </c>
      <c r="D7" s="54">
        <v>79</v>
      </c>
      <c r="E7" s="5">
        <v>0</v>
      </c>
      <c r="F7" s="54">
        <v>354</v>
      </c>
      <c r="G7" s="5">
        <v>3</v>
      </c>
      <c r="H7" s="10">
        <f t="shared" si="0"/>
        <v>0</v>
      </c>
      <c r="I7" s="10">
        <f t="shared" si="1"/>
        <v>1</v>
      </c>
    </row>
    <row r="8" spans="1:9" customFormat="1" ht="15" x14ac:dyDescent="0.25">
      <c r="A8" s="8" t="s">
        <v>277</v>
      </c>
      <c r="B8" s="2" t="s">
        <v>274</v>
      </c>
      <c r="C8" s="9">
        <v>0</v>
      </c>
      <c r="D8" s="54">
        <v>16</v>
      </c>
      <c r="E8" s="5">
        <v>0</v>
      </c>
      <c r="F8" s="54">
        <v>28</v>
      </c>
      <c r="G8" s="5">
        <v>0</v>
      </c>
      <c r="H8" s="10" t="str">
        <f t="shared" si="0"/>
        <v/>
      </c>
      <c r="I8" s="10" t="str">
        <f t="shared" si="1"/>
        <v/>
      </c>
    </row>
    <row r="9" spans="1:9" customFormat="1" ht="15" x14ac:dyDescent="0.25">
      <c r="A9" s="8" t="s">
        <v>278</v>
      </c>
      <c r="B9" s="2" t="s">
        <v>275</v>
      </c>
      <c r="C9" s="9">
        <v>0</v>
      </c>
      <c r="D9" s="54">
        <v>6</v>
      </c>
      <c r="E9" s="5">
        <v>0</v>
      </c>
      <c r="F9" s="54">
        <v>17</v>
      </c>
      <c r="G9" s="5">
        <v>0</v>
      </c>
      <c r="H9" s="10" t="str">
        <f t="shared" si="0"/>
        <v/>
      </c>
      <c r="I9" s="10" t="str">
        <f t="shared" si="1"/>
        <v/>
      </c>
    </row>
    <row r="10" spans="1:9" customFormat="1" ht="15" x14ac:dyDescent="0.25">
      <c r="A10" s="8" t="s">
        <v>18</v>
      </c>
      <c r="B10" s="2" t="s">
        <v>1</v>
      </c>
      <c r="C10" s="9">
        <v>1</v>
      </c>
      <c r="D10" s="54">
        <v>36</v>
      </c>
      <c r="E10" s="5">
        <v>3</v>
      </c>
      <c r="F10" s="54">
        <v>222</v>
      </c>
      <c r="G10" s="5">
        <v>14</v>
      </c>
      <c r="H10" s="10">
        <f t="shared" si="0"/>
        <v>21.428571428571427</v>
      </c>
      <c r="I10" s="10">
        <f t="shared" si="1"/>
        <v>0</v>
      </c>
    </row>
    <row r="11" spans="1:9" customFormat="1" ht="30" x14ac:dyDescent="0.25">
      <c r="A11" s="8" t="s">
        <v>19</v>
      </c>
      <c r="B11" s="2" t="s">
        <v>2</v>
      </c>
      <c r="C11" s="9">
        <v>0</v>
      </c>
      <c r="D11" s="54">
        <v>28</v>
      </c>
      <c r="E11" s="5">
        <v>0</v>
      </c>
      <c r="F11" s="54">
        <v>80</v>
      </c>
      <c r="G11" s="5">
        <v>0</v>
      </c>
      <c r="H11" s="10" t="str">
        <f t="shared" si="0"/>
        <v/>
      </c>
      <c r="I11" s="10" t="str">
        <f t="shared" si="1"/>
        <v/>
      </c>
    </row>
    <row r="12" spans="1:9" customFormat="1" ht="15" x14ac:dyDescent="0.25">
      <c r="A12" s="8" t="s">
        <v>20</v>
      </c>
      <c r="B12" s="2" t="s">
        <v>3</v>
      </c>
      <c r="C12" s="9">
        <v>0</v>
      </c>
      <c r="D12" s="54">
        <v>33</v>
      </c>
      <c r="E12" s="5">
        <v>0</v>
      </c>
      <c r="F12" s="54">
        <v>178</v>
      </c>
      <c r="G12" s="5">
        <v>0</v>
      </c>
      <c r="H12" s="10" t="str">
        <f t="shared" si="0"/>
        <v/>
      </c>
      <c r="I12" s="10" t="str">
        <f t="shared" si="1"/>
        <v/>
      </c>
    </row>
    <row r="13" spans="1:9" customFormat="1" ht="15" x14ac:dyDescent="0.25">
      <c r="A13" s="8" t="s">
        <v>21</v>
      </c>
      <c r="B13" s="2" t="s">
        <v>4</v>
      </c>
      <c r="C13" s="9">
        <v>0</v>
      </c>
      <c r="D13" s="54">
        <v>72</v>
      </c>
      <c r="E13" s="5">
        <v>0</v>
      </c>
      <c r="F13" s="54">
        <v>408</v>
      </c>
      <c r="G13" s="5">
        <v>0</v>
      </c>
      <c r="H13" s="10" t="str">
        <f t="shared" si="0"/>
        <v/>
      </c>
      <c r="I13" s="10" t="str">
        <f t="shared" si="1"/>
        <v/>
      </c>
    </row>
    <row r="14" spans="1:9" customFormat="1" ht="15" x14ac:dyDescent="0.25">
      <c r="A14" s="8" t="s">
        <v>22</v>
      </c>
      <c r="B14" s="2" t="s">
        <v>5</v>
      </c>
      <c r="C14" s="9">
        <v>0</v>
      </c>
      <c r="D14" s="54">
        <v>4</v>
      </c>
      <c r="E14" s="5">
        <v>0</v>
      </c>
      <c r="F14" s="54">
        <v>66</v>
      </c>
      <c r="G14" s="5">
        <v>0</v>
      </c>
      <c r="H14" s="10" t="str">
        <f t="shared" si="0"/>
        <v/>
      </c>
      <c r="I14" s="10" t="str">
        <f t="shared" si="1"/>
        <v/>
      </c>
    </row>
    <row r="15" spans="1:9" customFormat="1" ht="30" x14ac:dyDescent="0.25">
      <c r="A15" s="8" t="s">
        <v>23</v>
      </c>
      <c r="B15" s="2" t="s">
        <v>6</v>
      </c>
      <c r="C15" s="9">
        <v>0</v>
      </c>
      <c r="D15" s="54">
        <v>3</v>
      </c>
      <c r="E15" s="5">
        <v>0</v>
      </c>
      <c r="F15" s="54">
        <v>37</v>
      </c>
      <c r="G15" s="5">
        <v>0</v>
      </c>
      <c r="H15" s="10" t="str">
        <f t="shared" si="0"/>
        <v/>
      </c>
      <c r="I15" s="10" t="str">
        <f t="shared" si="1"/>
        <v/>
      </c>
    </row>
    <row r="16" spans="1:9" customFormat="1" ht="15" x14ac:dyDescent="0.25">
      <c r="A16" s="8" t="s">
        <v>24</v>
      </c>
      <c r="B16" s="2" t="s">
        <v>7</v>
      </c>
      <c r="C16" s="9">
        <v>0</v>
      </c>
      <c r="D16" s="54">
        <v>6</v>
      </c>
      <c r="E16" s="5">
        <v>0</v>
      </c>
      <c r="F16" s="54">
        <v>53</v>
      </c>
      <c r="G16" s="5">
        <v>0</v>
      </c>
      <c r="H16" s="10" t="str">
        <f t="shared" si="0"/>
        <v/>
      </c>
      <c r="I16" s="10" t="str">
        <f t="shared" si="1"/>
        <v/>
      </c>
    </row>
    <row r="17" spans="1:9" customFormat="1" ht="30" x14ac:dyDescent="0.25">
      <c r="A17" s="8" t="s">
        <v>25</v>
      </c>
      <c r="B17" s="2" t="s">
        <v>8</v>
      </c>
      <c r="C17" s="9">
        <v>1</v>
      </c>
      <c r="D17" s="54">
        <v>50</v>
      </c>
      <c r="E17" s="5">
        <v>1</v>
      </c>
      <c r="F17" s="54">
        <v>142</v>
      </c>
      <c r="G17" s="5">
        <v>1</v>
      </c>
      <c r="H17" s="10">
        <f t="shared" si="0"/>
        <v>100</v>
      </c>
      <c r="I17" s="10">
        <f t="shared" si="1"/>
        <v>0</v>
      </c>
    </row>
    <row r="18" spans="1:9" customFormat="1" ht="15" x14ac:dyDescent="0.25">
      <c r="A18" s="8" t="s">
        <v>26</v>
      </c>
      <c r="B18" s="2" t="s">
        <v>9</v>
      </c>
      <c r="C18" s="9">
        <v>1</v>
      </c>
      <c r="D18" s="54">
        <v>33</v>
      </c>
      <c r="E18" s="5">
        <v>0</v>
      </c>
      <c r="F18" s="54">
        <v>193</v>
      </c>
      <c r="G18" s="5">
        <v>1</v>
      </c>
      <c r="H18" s="10">
        <f t="shared" si="0"/>
        <v>0</v>
      </c>
      <c r="I18" s="10">
        <f t="shared" si="1"/>
        <v>1</v>
      </c>
    </row>
    <row r="19" spans="1:9" customFormat="1" ht="30" x14ac:dyDescent="0.25">
      <c r="A19" s="8" t="s">
        <v>27</v>
      </c>
      <c r="B19" s="2" t="s">
        <v>10</v>
      </c>
      <c r="C19" s="9">
        <v>1</v>
      </c>
      <c r="D19" s="54">
        <v>56</v>
      </c>
      <c r="E19" s="5">
        <v>4</v>
      </c>
      <c r="F19" s="54">
        <v>290</v>
      </c>
      <c r="G19" s="5">
        <v>6</v>
      </c>
      <c r="H19" s="10">
        <f t="shared" si="0"/>
        <v>66.666666666666657</v>
      </c>
      <c r="I19" s="10">
        <f t="shared" si="1"/>
        <v>0</v>
      </c>
    </row>
    <row r="20" spans="1:9" customFormat="1" ht="30" x14ac:dyDescent="0.25">
      <c r="A20" s="8" t="s">
        <v>28</v>
      </c>
      <c r="B20" s="2" t="s">
        <v>11</v>
      </c>
      <c r="C20" s="9">
        <v>0</v>
      </c>
      <c r="D20" s="54">
        <v>25</v>
      </c>
      <c r="E20" s="5">
        <v>0</v>
      </c>
      <c r="F20" s="54">
        <v>223</v>
      </c>
      <c r="G20" s="5">
        <v>0</v>
      </c>
      <c r="H20" s="10" t="str">
        <f t="shared" si="0"/>
        <v/>
      </c>
      <c r="I20" s="10" t="str">
        <f t="shared" si="1"/>
        <v/>
      </c>
    </row>
    <row r="21" spans="1:9" customFormat="1" ht="30" x14ac:dyDescent="0.25">
      <c r="A21" s="8" t="s">
        <v>29</v>
      </c>
      <c r="B21" s="2" t="s">
        <v>12</v>
      </c>
      <c r="C21" s="9">
        <v>1</v>
      </c>
      <c r="D21" s="54">
        <v>19</v>
      </c>
      <c r="E21" s="5">
        <v>0</v>
      </c>
      <c r="F21" s="54">
        <v>123</v>
      </c>
      <c r="G21" s="5">
        <v>1</v>
      </c>
      <c r="H21" s="10">
        <f t="shared" si="0"/>
        <v>0</v>
      </c>
      <c r="I21" s="10">
        <f t="shared" si="1"/>
        <v>1</v>
      </c>
    </row>
    <row r="22" spans="1:9" customFormat="1" ht="15" x14ac:dyDescent="0.25">
      <c r="A22" s="8"/>
      <c r="B22" s="3" t="s">
        <v>30</v>
      </c>
      <c r="C22" s="13"/>
      <c r="D22" s="54">
        <v>466</v>
      </c>
      <c r="E22" s="6"/>
      <c r="F22" s="54">
        <v>2419</v>
      </c>
      <c r="G22" s="6"/>
      <c r="H22" s="14"/>
      <c r="I22" s="14"/>
    </row>
  </sheetData>
  <sheetProtection algorithmName="SHA-512" hashValue="16w4OaYADbA9Tuz1Tuu32+2IWaxBa7GGMoLC/DvsX3BF0ePul3ynEsNtyOo3pu6UsuVommeLS+Iitvgv2iuHMA==" saltValue="a8uELRO504oTPFIIJ+Yi7A==" spinCount="100000" sheet="1" objects="1" scenarios="1" formatCells="0" formatColumns="0" formatRows="0" deleteColumns="0" deleteRows="0"/>
  <protectedRanges>
    <protectedRange sqref="C6:C22" name="krista_tr_237_0_5"/>
    <protectedRange sqref="E6:E22" name="krista_tf_7266_0_4"/>
    <protectedRange sqref="G6:G22" name="krista_tf_7267_0_4"/>
    <protectedRange sqref="H6:H22" name="krista_tr_296_0_4"/>
    <protectedRange sqref="I6:I22" name="krista_tr_238_0_4"/>
  </protectedRanges>
  <mergeCells count="3">
    <mergeCell ref="A2:G2"/>
    <mergeCell ref="F4:G4"/>
    <mergeCell ref="D4:E4"/>
  </mergeCells>
  <dataValidations count="1">
    <dataValidation type="list" allowBlank="1" showDropDown="1" showInputMessage="1" showErrorMessage="1" sqref="A27:A41 C6:C22">
      <formula1>"0,1,"</formula1>
    </dataValidation>
  </dataValidations>
  <pageMargins left="0" right="0" top="0" bottom="0" header="0" footer="0"/>
  <pageSetup paperSize="9" scale="57" orientation="landscape" r:id="rId1"/>
  <headerFooter alignWithMargins="0"/>
  <customProperties>
    <customPr name="273" r:id="rId2"/>
    <customPr name="8011" r:id="rId3"/>
    <customPr name="8012"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2:I23"/>
  <sheetViews>
    <sheetView view="pageBreakPreview" zoomScaleSheetLayoutView="100" workbookViewId="0">
      <selection activeCell="F1" sqref="F1:F1048576"/>
    </sheetView>
  </sheetViews>
  <sheetFormatPr defaultColWidth="9.140625" defaultRowHeight="12.75" x14ac:dyDescent="0.2"/>
  <cols>
    <col min="1" max="1" width="6.28515625" style="7" customWidth="1"/>
    <col min="2" max="2" width="63" style="7" customWidth="1"/>
    <col min="3" max="3" width="15" style="7" customWidth="1"/>
    <col min="4" max="4" width="16" style="7" hidden="1" customWidth="1"/>
    <col min="5" max="5" width="16" style="7" customWidth="1"/>
    <col min="6" max="6" width="11.85546875" style="7" hidden="1" customWidth="1"/>
    <col min="7" max="7" width="12.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36.75" customHeight="1" x14ac:dyDescent="0.2">
      <c r="A2" s="79" t="s">
        <v>257</v>
      </c>
      <c r="B2" s="79"/>
      <c r="C2" s="79"/>
      <c r="D2" s="79"/>
      <c r="E2" s="79"/>
      <c r="F2" s="79"/>
      <c r="G2" s="79"/>
      <c r="H2" s="15"/>
      <c r="I2" s="15"/>
    </row>
    <row r="3" spans="1:9" ht="18" customHeight="1" x14ac:dyDescent="0.2">
      <c r="A3" s="32">
        <v>15.151</v>
      </c>
      <c r="B3" s="31" t="s">
        <v>243</v>
      </c>
      <c r="C3" s="35"/>
      <c r="D3" s="35"/>
      <c r="E3" s="35"/>
      <c r="F3" s="35"/>
      <c r="G3" s="35"/>
      <c r="H3" s="15"/>
      <c r="I3" s="15"/>
    </row>
    <row r="4" spans="1:9" ht="13.5" customHeight="1" thickBot="1" x14ac:dyDescent="0.25">
      <c r="A4" s="15"/>
      <c r="B4" s="16"/>
      <c r="C4" s="16"/>
      <c r="D4" s="16"/>
      <c r="E4" s="16"/>
    </row>
    <row r="5" spans="1:9" ht="93.75" customHeight="1" thickBot="1" x14ac:dyDescent="0.25">
      <c r="A5" s="37" t="s">
        <v>13</v>
      </c>
      <c r="B5" s="37" t="s">
        <v>14</v>
      </c>
      <c r="C5" s="38" t="s">
        <v>258</v>
      </c>
      <c r="D5" s="82" t="s">
        <v>205</v>
      </c>
      <c r="E5" s="84"/>
      <c r="F5" s="82" t="s">
        <v>206</v>
      </c>
      <c r="G5" s="84"/>
      <c r="H5" s="36" t="s">
        <v>259</v>
      </c>
      <c r="I5" s="36" t="s">
        <v>260</v>
      </c>
    </row>
    <row r="6" spans="1:9" customFormat="1" ht="15" x14ac:dyDescent="0.25">
      <c r="A6" s="1" t="s">
        <v>13</v>
      </c>
      <c r="B6" s="1" t="s">
        <v>15</v>
      </c>
      <c r="C6" s="4" t="s">
        <v>43</v>
      </c>
      <c r="D6" s="27" t="s">
        <v>53</v>
      </c>
      <c r="E6" s="17" t="s">
        <v>197</v>
      </c>
      <c r="F6" s="27" t="s">
        <v>54</v>
      </c>
      <c r="G6" s="17" t="s">
        <v>198</v>
      </c>
      <c r="H6" s="4" t="s">
        <v>16</v>
      </c>
      <c r="I6" s="4" t="s">
        <v>44</v>
      </c>
    </row>
    <row r="7" spans="1:9" customFormat="1" ht="15" x14ac:dyDescent="0.25">
      <c r="A7" s="8" t="s">
        <v>276</v>
      </c>
      <c r="B7" s="2" t="s">
        <v>273</v>
      </c>
      <c r="C7" s="9">
        <v>1</v>
      </c>
      <c r="D7" s="54">
        <v>24</v>
      </c>
      <c r="E7" s="5">
        <v>24</v>
      </c>
      <c r="F7" s="54">
        <v>800</v>
      </c>
      <c r="G7" s="5">
        <v>800</v>
      </c>
      <c r="H7" s="10">
        <f t="shared" ref="H7:H22" si="0">IF(OR(C7=0,C7=""),"",E7/G7*100)</f>
        <v>3</v>
      </c>
      <c r="I7" s="10">
        <f t="shared" ref="I7:I22" si="1">IF(H7="","",IF(H7&lt;=10,POWER(1-(H7/100),(LN(0.8)/(LN(1-($A$3/100))))),0))</f>
        <v>0.95947517036232066</v>
      </c>
    </row>
    <row r="8" spans="1:9" customFormat="1" ht="15" x14ac:dyDescent="0.25">
      <c r="A8" s="8" t="s">
        <v>17</v>
      </c>
      <c r="B8" s="2" t="s">
        <v>0</v>
      </c>
      <c r="C8" s="9">
        <v>1</v>
      </c>
      <c r="D8" s="54">
        <v>1493</v>
      </c>
      <c r="E8" s="5">
        <f>D8</f>
        <v>1493</v>
      </c>
      <c r="F8" s="54">
        <v>11284</v>
      </c>
      <c r="G8" s="5">
        <f>F8</f>
        <v>11284</v>
      </c>
      <c r="H8" s="10">
        <f t="shared" si="0"/>
        <v>13.231123714994682</v>
      </c>
      <c r="I8" s="10">
        <f t="shared" si="1"/>
        <v>0</v>
      </c>
    </row>
    <row r="9" spans="1:9" customFormat="1" ht="15" x14ac:dyDescent="0.25">
      <c r="A9" s="8" t="s">
        <v>277</v>
      </c>
      <c r="B9" s="2" t="s">
        <v>274</v>
      </c>
      <c r="C9" s="9">
        <v>1</v>
      </c>
      <c r="D9" s="54">
        <v>101</v>
      </c>
      <c r="E9" s="5">
        <v>101</v>
      </c>
      <c r="F9" s="54">
        <v>403</v>
      </c>
      <c r="G9" s="5">
        <v>403</v>
      </c>
      <c r="H9" s="10">
        <f t="shared" si="0"/>
        <v>25.062034739454091</v>
      </c>
      <c r="I9" s="10">
        <f t="shared" si="1"/>
        <v>0</v>
      </c>
    </row>
    <row r="10" spans="1:9" customFormat="1" ht="15" x14ac:dyDescent="0.25">
      <c r="A10" s="8" t="s">
        <v>278</v>
      </c>
      <c r="B10" s="2" t="s">
        <v>275</v>
      </c>
      <c r="C10" s="9">
        <v>1</v>
      </c>
      <c r="D10" s="54">
        <v>91</v>
      </c>
      <c r="E10" s="5">
        <v>91</v>
      </c>
      <c r="F10" s="54">
        <v>647</v>
      </c>
      <c r="G10" s="5">
        <v>647</v>
      </c>
      <c r="H10" s="10">
        <f t="shared" si="0"/>
        <v>14.064914992272023</v>
      </c>
      <c r="I10" s="10">
        <f t="shared" si="1"/>
        <v>0</v>
      </c>
    </row>
    <row r="11" spans="1:9" customFormat="1" ht="15" x14ac:dyDescent="0.25">
      <c r="A11" s="8" t="s">
        <v>18</v>
      </c>
      <c r="B11" s="2" t="s">
        <v>1</v>
      </c>
      <c r="C11" s="9">
        <v>1</v>
      </c>
      <c r="D11" s="54">
        <v>619</v>
      </c>
      <c r="E11" s="5">
        <f t="shared" ref="E11:E22" si="2">D11</f>
        <v>619</v>
      </c>
      <c r="F11" s="54">
        <v>2471</v>
      </c>
      <c r="G11" s="5">
        <f t="shared" ref="G11:G22" si="3">F11</f>
        <v>2471</v>
      </c>
      <c r="H11" s="10">
        <f t="shared" si="0"/>
        <v>25.050586806960744</v>
      </c>
      <c r="I11" s="10">
        <f t="shared" si="1"/>
        <v>0</v>
      </c>
    </row>
    <row r="12" spans="1:9" customFormat="1" ht="30" x14ac:dyDescent="0.25">
      <c r="A12" s="8" t="s">
        <v>19</v>
      </c>
      <c r="B12" s="2" t="s">
        <v>2</v>
      </c>
      <c r="C12" s="9">
        <v>1</v>
      </c>
      <c r="D12" s="54">
        <v>227</v>
      </c>
      <c r="E12" s="5">
        <f t="shared" si="2"/>
        <v>227</v>
      </c>
      <c r="F12" s="54">
        <v>2257</v>
      </c>
      <c r="G12" s="5">
        <f t="shared" si="3"/>
        <v>2257</v>
      </c>
      <c r="H12" s="10">
        <f t="shared" si="0"/>
        <v>10.057598582188747</v>
      </c>
      <c r="I12" s="10">
        <f t="shared" si="1"/>
        <v>0</v>
      </c>
    </row>
    <row r="13" spans="1:9" customFormat="1" ht="15" x14ac:dyDescent="0.25">
      <c r="A13" s="8" t="s">
        <v>20</v>
      </c>
      <c r="B13" s="2" t="s">
        <v>3</v>
      </c>
      <c r="C13" s="9">
        <v>1</v>
      </c>
      <c r="D13" s="54">
        <v>538</v>
      </c>
      <c r="E13" s="5">
        <f t="shared" si="2"/>
        <v>538</v>
      </c>
      <c r="F13" s="54">
        <v>4233</v>
      </c>
      <c r="G13" s="5">
        <f t="shared" si="3"/>
        <v>4233</v>
      </c>
      <c r="H13" s="10">
        <f t="shared" si="0"/>
        <v>12.709662178124262</v>
      </c>
      <c r="I13" s="10">
        <f t="shared" si="1"/>
        <v>0</v>
      </c>
    </row>
    <row r="14" spans="1:9" customFormat="1" ht="15" x14ac:dyDescent="0.25">
      <c r="A14" s="8" t="s">
        <v>21</v>
      </c>
      <c r="B14" s="2" t="s">
        <v>4</v>
      </c>
      <c r="C14" s="9">
        <v>1</v>
      </c>
      <c r="D14" s="54">
        <v>9686</v>
      </c>
      <c r="E14" s="5">
        <f t="shared" si="2"/>
        <v>9686</v>
      </c>
      <c r="F14" s="54">
        <v>163019</v>
      </c>
      <c r="G14" s="5">
        <f t="shared" si="3"/>
        <v>163019</v>
      </c>
      <c r="H14" s="10">
        <f t="shared" si="0"/>
        <v>5.9416387046908641</v>
      </c>
      <c r="I14" s="10">
        <f t="shared" si="1"/>
        <v>0.9201721942125789</v>
      </c>
    </row>
    <row r="15" spans="1:9" customFormat="1" ht="15" x14ac:dyDescent="0.25">
      <c r="A15" s="8" t="s">
        <v>22</v>
      </c>
      <c r="B15" s="2" t="s">
        <v>5</v>
      </c>
      <c r="C15" s="9">
        <v>1</v>
      </c>
      <c r="D15" s="54">
        <v>1166</v>
      </c>
      <c r="E15" s="5">
        <f t="shared" si="2"/>
        <v>1166</v>
      </c>
      <c r="F15" s="54">
        <v>28380</v>
      </c>
      <c r="G15" s="5">
        <f t="shared" si="3"/>
        <v>28380</v>
      </c>
      <c r="H15" s="10">
        <f t="shared" si="0"/>
        <v>4.1085271317829459</v>
      </c>
      <c r="I15" s="10">
        <f t="shared" si="1"/>
        <v>0.94461337896354514</v>
      </c>
    </row>
    <row r="16" spans="1:9" customFormat="1" ht="30" x14ac:dyDescent="0.25">
      <c r="A16" s="8" t="s">
        <v>23</v>
      </c>
      <c r="B16" s="2" t="s">
        <v>6</v>
      </c>
      <c r="C16" s="9">
        <v>1</v>
      </c>
      <c r="D16" s="54">
        <v>842</v>
      </c>
      <c r="E16" s="5">
        <f t="shared" si="2"/>
        <v>842</v>
      </c>
      <c r="F16" s="54">
        <v>9609</v>
      </c>
      <c r="G16" s="5">
        <f t="shared" si="3"/>
        <v>9609</v>
      </c>
      <c r="H16" s="10">
        <f t="shared" si="0"/>
        <v>8.762618378603392</v>
      </c>
      <c r="I16" s="10">
        <f t="shared" si="1"/>
        <v>0.88289250809996989</v>
      </c>
    </row>
    <row r="17" spans="1:9" customFormat="1" ht="15" x14ac:dyDescent="0.25">
      <c r="A17" s="8" t="s">
        <v>24</v>
      </c>
      <c r="B17" s="2" t="s">
        <v>7</v>
      </c>
      <c r="C17" s="9">
        <v>1</v>
      </c>
      <c r="D17" s="54">
        <v>420</v>
      </c>
      <c r="E17" s="5">
        <f t="shared" si="2"/>
        <v>420</v>
      </c>
      <c r="F17" s="54">
        <v>1849</v>
      </c>
      <c r="G17" s="5">
        <f t="shared" si="3"/>
        <v>1849</v>
      </c>
      <c r="H17" s="10">
        <f t="shared" si="0"/>
        <v>22.71498107084911</v>
      </c>
      <c r="I17" s="10">
        <f t="shared" si="1"/>
        <v>0</v>
      </c>
    </row>
    <row r="18" spans="1:9" customFormat="1" ht="30" x14ac:dyDescent="0.25">
      <c r="A18" s="8" t="s">
        <v>25</v>
      </c>
      <c r="B18" s="2" t="s">
        <v>8</v>
      </c>
      <c r="C18" s="9">
        <v>1</v>
      </c>
      <c r="D18" s="54">
        <v>341</v>
      </c>
      <c r="E18" s="5">
        <f t="shared" si="2"/>
        <v>341</v>
      </c>
      <c r="F18" s="54">
        <v>2022</v>
      </c>
      <c r="G18" s="5">
        <f t="shared" si="3"/>
        <v>2022</v>
      </c>
      <c r="H18" s="10">
        <f t="shared" si="0"/>
        <v>16.864490603363009</v>
      </c>
      <c r="I18" s="10">
        <f t="shared" si="1"/>
        <v>0</v>
      </c>
    </row>
    <row r="19" spans="1:9" customFormat="1" ht="15" x14ac:dyDescent="0.25">
      <c r="A19" s="8" t="s">
        <v>26</v>
      </c>
      <c r="B19" s="2" t="s">
        <v>9</v>
      </c>
      <c r="C19" s="9">
        <v>1</v>
      </c>
      <c r="D19" s="54">
        <v>653</v>
      </c>
      <c r="E19" s="5">
        <f t="shared" si="2"/>
        <v>653</v>
      </c>
      <c r="F19" s="54">
        <v>3587</v>
      </c>
      <c r="G19" s="5">
        <f t="shared" si="3"/>
        <v>3587</v>
      </c>
      <c r="H19" s="10">
        <f t="shared" si="0"/>
        <v>18.204627822693059</v>
      </c>
      <c r="I19" s="10">
        <f t="shared" si="1"/>
        <v>0</v>
      </c>
    </row>
    <row r="20" spans="1:9" customFormat="1" ht="30" x14ac:dyDescent="0.25">
      <c r="A20" s="8" t="s">
        <v>27</v>
      </c>
      <c r="B20" s="2" t="s">
        <v>10</v>
      </c>
      <c r="C20" s="9">
        <v>1</v>
      </c>
      <c r="D20" s="54">
        <v>887</v>
      </c>
      <c r="E20" s="5">
        <f t="shared" si="2"/>
        <v>887</v>
      </c>
      <c r="F20" s="54">
        <v>4460</v>
      </c>
      <c r="G20" s="5">
        <f t="shared" si="3"/>
        <v>4460</v>
      </c>
      <c r="H20" s="10">
        <f t="shared" si="0"/>
        <v>19.887892376681616</v>
      </c>
      <c r="I20" s="10">
        <f t="shared" si="1"/>
        <v>0</v>
      </c>
    </row>
    <row r="21" spans="1:9" customFormat="1" ht="30" x14ac:dyDescent="0.25">
      <c r="A21" s="8" t="s">
        <v>28</v>
      </c>
      <c r="B21" s="2" t="s">
        <v>11</v>
      </c>
      <c r="C21" s="9">
        <v>1</v>
      </c>
      <c r="D21" s="54">
        <v>342</v>
      </c>
      <c r="E21" s="5">
        <f t="shared" si="2"/>
        <v>342</v>
      </c>
      <c r="F21" s="54">
        <v>2431</v>
      </c>
      <c r="G21" s="5">
        <f t="shared" si="3"/>
        <v>2431</v>
      </c>
      <c r="H21" s="10">
        <f t="shared" si="0"/>
        <v>14.06828465651995</v>
      </c>
      <c r="I21" s="10">
        <f t="shared" si="1"/>
        <v>0</v>
      </c>
    </row>
    <row r="22" spans="1:9" customFormat="1" ht="30" x14ac:dyDescent="0.25">
      <c r="A22" s="8" t="s">
        <v>29</v>
      </c>
      <c r="B22" s="2" t="s">
        <v>12</v>
      </c>
      <c r="C22" s="9">
        <v>1</v>
      </c>
      <c r="D22" s="54">
        <v>238</v>
      </c>
      <c r="E22" s="5">
        <f t="shared" si="2"/>
        <v>238</v>
      </c>
      <c r="F22" s="54">
        <v>2022</v>
      </c>
      <c r="G22" s="5">
        <f t="shared" si="3"/>
        <v>2022</v>
      </c>
      <c r="H22" s="10">
        <f t="shared" si="0"/>
        <v>11.770524233432244</v>
      </c>
      <c r="I22" s="10">
        <f t="shared" si="1"/>
        <v>0</v>
      </c>
    </row>
    <row r="23" spans="1:9" customFormat="1" ht="15" x14ac:dyDescent="0.25">
      <c r="A23" s="8"/>
      <c r="B23" s="3" t="s">
        <v>30</v>
      </c>
      <c r="C23" s="13"/>
      <c r="D23" s="54">
        <v>17668</v>
      </c>
      <c r="E23" s="6">
        <v>17668</v>
      </c>
      <c r="F23" s="54">
        <v>239474</v>
      </c>
      <c r="G23" s="6">
        <v>239474</v>
      </c>
      <c r="H23" s="14">
        <v>14.0937191245382</v>
      </c>
      <c r="I23" s="14">
        <v>0.23169707822740099</v>
      </c>
    </row>
  </sheetData>
  <sheetProtection algorithmName="SHA-512" hashValue="as3RkZdf+LnjEPDeEeJKtyoJZ/To5qJxweY2QGJen+7XRFkf9Z6U+N2GiP+tKmorRoL/bhWzkc6fmc0JKxCIIA==" saltValue="tA31lC1VUvW0GAILvcQReA==" spinCount="100000" sheet="1" objects="1" scenarios="1" formatCells="0" formatColumns="0" formatRows="0" deleteColumns="0" deleteRows="0"/>
  <protectedRanges>
    <protectedRange sqref="C7:C23" name="krista_tr_237_0_5"/>
    <protectedRange sqref="E7:E23" name="krista_tf_7266_0_4"/>
    <protectedRange sqref="G7:G23" name="krista_tf_7267_0_4"/>
    <protectedRange sqref="H7:H23" name="krista_tr_296_0_4"/>
    <protectedRange sqref="I7:I23" name="krista_tr_238_0_4"/>
  </protectedRanges>
  <mergeCells count="3">
    <mergeCell ref="A2:G2"/>
    <mergeCell ref="D5:E5"/>
    <mergeCell ref="F5:G5"/>
  </mergeCells>
  <dataValidations count="2">
    <dataValidation type="list" allowBlank="1" showDropDown="1" showInputMessage="1" showErrorMessage="1" sqref="A28:A42">
      <formula1>"0,1,"</formula1>
    </dataValidation>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8044" r:id="rId3"/>
    <customPr name="8045"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I23"/>
  <sheetViews>
    <sheetView view="pageBreakPreview" topLeftCell="A13" zoomScaleSheetLayoutView="100" workbookViewId="0">
      <selection activeCell="E9" sqref="E9"/>
    </sheetView>
  </sheetViews>
  <sheetFormatPr defaultColWidth="9.140625" defaultRowHeight="12.75" x14ac:dyDescent="0.2"/>
  <cols>
    <col min="1" max="1" width="5.140625" style="7" customWidth="1"/>
    <col min="2" max="2" width="63" style="7" customWidth="1"/>
    <col min="3" max="3" width="14.5703125" style="7" customWidth="1"/>
    <col min="4" max="4" width="32.7109375" style="7" hidden="1" customWidth="1"/>
    <col min="5" max="5" width="26.7109375" style="7" customWidth="1"/>
    <col min="6" max="6" width="16.7109375" style="7" hidden="1" customWidth="1"/>
    <col min="7" max="7" width="16.710937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261</v>
      </c>
      <c r="B2" s="79"/>
      <c r="C2" s="79"/>
      <c r="D2" s="79"/>
      <c r="E2" s="79"/>
      <c r="F2" s="79"/>
      <c r="G2" s="79"/>
      <c r="H2" s="15"/>
      <c r="I2" s="15"/>
    </row>
    <row r="3" spans="1:9" ht="19.5" customHeight="1" x14ac:dyDescent="0.2">
      <c r="A3" s="32">
        <v>7.4999999999999997E-2</v>
      </c>
      <c r="B3" s="31" t="s">
        <v>243</v>
      </c>
      <c r="C3" s="18"/>
      <c r="D3" s="18"/>
      <c r="E3" s="18"/>
      <c r="F3" s="18"/>
      <c r="G3" s="18"/>
      <c r="H3" s="18"/>
      <c r="I3" s="18"/>
    </row>
    <row r="4" spans="1:9" ht="15" customHeight="1" thickBot="1" x14ac:dyDescent="0.25">
      <c r="A4" s="32"/>
      <c r="B4" s="31"/>
      <c r="C4" s="67"/>
      <c r="D4" s="67"/>
      <c r="E4" s="67"/>
      <c r="F4" s="67"/>
      <c r="G4" s="67"/>
      <c r="H4" s="67"/>
      <c r="I4" s="67"/>
    </row>
    <row r="5" spans="1:9" ht="191.25" customHeight="1" thickBot="1" x14ac:dyDescent="0.25">
      <c r="A5" s="68" t="s">
        <v>13</v>
      </c>
      <c r="B5" s="68" t="s">
        <v>14</v>
      </c>
      <c r="C5" s="68" t="s">
        <v>262</v>
      </c>
      <c r="D5" s="82" t="s">
        <v>199</v>
      </c>
      <c r="E5" s="84"/>
      <c r="F5" s="82" t="s">
        <v>200</v>
      </c>
      <c r="G5" s="84"/>
      <c r="H5" s="23" t="s">
        <v>263</v>
      </c>
      <c r="I5" s="23" t="s">
        <v>264</v>
      </c>
    </row>
    <row r="6" spans="1:9" customFormat="1" ht="15" x14ac:dyDescent="0.25">
      <c r="A6" s="1" t="s">
        <v>13</v>
      </c>
      <c r="B6" s="1" t="s">
        <v>15</v>
      </c>
      <c r="C6" s="4" t="s">
        <v>43</v>
      </c>
      <c r="D6" s="27" t="s">
        <v>41</v>
      </c>
      <c r="E6" s="17" t="s">
        <v>195</v>
      </c>
      <c r="F6" s="27" t="s">
        <v>42</v>
      </c>
      <c r="G6" s="17" t="s">
        <v>196</v>
      </c>
      <c r="H6" s="4" t="s">
        <v>16</v>
      </c>
      <c r="I6" s="4" t="s">
        <v>44</v>
      </c>
    </row>
    <row r="7" spans="1:9" customFormat="1" ht="15" x14ac:dyDescent="0.25">
      <c r="A7" s="8" t="s">
        <v>276</v>
      </c>
      <c r="B7" s="2" t="s">
        <v>273</v>
      </c>
      <c r="C7" s="9">
        <v>1</v>
      </c>
      <c r="D7" s="28">
        <v>0</v>
      </c>
      <c r="E7" s="78">
        <v>220</v>
      </c>
      <c r="F7" s="28">
        <v>47261.4</v>
      </c>
      <c r="G7" s="53">
        <f t="shared" ref="G7:G22" si="0">F7</f>
        <v>47261.4</v>
      </c>
      <c r="H7" s="10">
        <f t="shared" ref="H7:H22" si="1">IF(OR(C7=0,C7=""),"",(E7/G7)*100)</f>
        <v>0.4654961554249345</v>
      </c>
      <c r="I7" s="10">
        <f t="shared" ref="I7:I22" si="2">IF(H7="","",IF(H7&lt;=15,POWER(1-(H7/100),(LN(0.7)/(LN(1-($A$3/100))))),0))</f>
        <v>0.10881778440755994</v>
      </c>
    </row>
    <row r="8" spans="1:9" customFormat="1" ht="15" x14ac:dyDescent="0.25">
      <c r="A8" s="8" t="s">
        <v>17</v>
      </c>
      <c r="B8" s="2" t="s">
        <v>0</v>
      </c>
      <c r="C8" s="9">
        <v>1</v>
      </c>
      <c r="D8" s="28">
        <v>41.4</v>
      </c>
      <c r="E8" s="78">
        <v>1052.5</v>
      </c>
      <c r="F8" s="28">
        <v>1369164.9</v>
      </c>
      <c r="G8" s="53">
        <f t="shared" si="0"/>
        <v>1369164.9</v>
      </c>
      <c r="H8" s="10">
        <f t="shared" si="1"/>
        <v>7.6871675573921022E-2</v>
      </c>
      <c r="I8" s="10">
        <f t="shared" si="2"/>
        <v>0.6937945282903466</v>
      </c>
    </row>
    <row r="9" spans="1:9" customFormat="1" ht="15" x14ac:dyDescent="0.25">
      <c r="A9" s="8" t="s">
        <v>277</v>
      </c>
      <c r="B9" s="2" t="s">
        <v>274</v>
      </c>
      <c r="C9" s="9">
        <v>1</v>
      </c>
      <c r="D9" s="28">
        <v>0</v>
      </c>
      <c r="E9" s="78">
        <v>120</v>
      </c>
      <c r="F9" s="28">
        <v>12971.7</v>
      </c>
      <c r="G9" s="53">
        <f t="shared" si="0"/>
        <v>12971.7</v>
      </c>
      <c r="H9" s="10">
        <f t="shared" si="1"/>
        <v>0.92509077453225097</v>
      </c>
      <c r="I9" s="10">
        <f t="shared" si="2"/>
        <v>1.20554227066078E-2</v>
      </c>
    </row>
    <row r="10" spans="1:9" customFormat="1" ht="15" x14ac:dyDescent="0.25">
      <c r="A10" s="8" t="s">
        <v>278</v>
      </c>
      <c r="B10" s="2" t="s">
        <v>275</v>
      </c>
      <c r="C10" s="9">
        <v>1</v>
      </c>
      <c r="D10" s="28">
        <v>0</v>
      </c>
      <c r="E10" s="78">
        <v>67.5</v>
      </c>
      <c r="F10" s="28">
        <v>15649.1</v>
      </c>
      <c r="G10" s="53">
        <f t="shared" si="0"/>
        <v>15649.1</v>
      </c>
      <c r="H10" s="10">
        <f t="shared" si="1"/>
        <v>0.43133470934430729</v>
      </c>
      <c r="I10" s="10">
        <f t="shared" si="2"/>
        <v>0.12809930474728312</v>
      </c>
    </row>
    <row r="11" spans="1:9" customFormat="1" ht="15" x14ac:dyDescent="0.25">
      <c r="A11" s="8" t="s">
        <v>18</v>
      </c>
      <c r="B11" s="2" t="s">
        <v>1</v>
      </c>
      <c r="C11" s="9">
        <v>1</v>
      </c>
      <c r="D11" s="28">
        <v>1800</v>
      </c>
      <c r="E11" s="78">
        <v>1772.1</v>
      </c>
      <c r="F11" s="28">
        <v>531214.4</v>
      </c>
      <c r="G11" s="53">
        <f t="shared" si="0"/>
        <v>531214.4</v>
      </c>
      <c r="H11" s="10">
        <f t="shared" si="1"/>
        <v>0.33359411943652123</v>
      </c>
      <c r="I11" s="10">
        <f t="shared" si="2"/>
        <v>0.2042279995664493</v>
      </c>
    </row>
    <row r="12" spans="1:9" customFormat="1" ht="30" x14ac:dyDescent="0.25">
      <c r="A12" s="8" t="s">
        <v>19</v>
      </c>
      <c r="B12" s="2" t="s">
        <v>2</v>
      </c>
      <c r="C12" s="9">
        <v>1</v>
      </c>
      <c r="D12" s="28">
        <v>0</v>
      </c>
      <c r="E12" s="78">
        <v>982.9</v>
      </c>
      <c r="F12" s="28">
        <v>91561.5</v>
      </c>
      <c r="G12" s="53">
        <f t="shared" si="0"/>
        <v>91561.5</v>
      </c>
      <c r="H12" s="10">
        <f t="shared" si="1"/>
        <v>1.0734861268109412</v>
      </c>
      <c r="I12" s="10">
        <f t="shared" si="2"/>
        <v>5.9117371591603058E-3</v>
      </c>
    </row>
    <row r="13" spans="1:9" customFormat="1" ht="15" x14ac:dyDescent="0.25">
      <c r="A13" s="8" t="s">
        <v>20</v>
      </c>
      <c r="B13" s="2" t="s">
        <v>3</v>
      </c>
      <c r="C13" s="9">
        <v>1</v>
      </c>
      <c r="D13" s="28">
        <v>0</v>
      </c>
      <c r="E13" s="78">
        <v>785</v>
      </c>
      <c r="F13" s="28">
        <v>849406.9</v>
      </c>
      <c r="G13" s="53">
        <f t="shared" si="0"/>
        <v>849406.9</v>
      </c>
      <c r="H13" s="10">
        <f t="shared" si="1"/>
        <v>9.2417426795096666E-2</v>
      </c>
      <c r="I13" s="10">
        <f t="shared" si="2"/>
        <v>0.64432971074138123</v>
      </c>
    </row>
    <row r="14" spans="1:9" customFormat="1" ht="15" x14ac:dyDescent="0.25">
      <c r="A14" s="8" t="s">
        <v>21</v>
      </c>
      <c r="B14" s="2" t="s">
        <v>4</v>
      </c>
      <c r="C14" s="9">
        <v>1</v>
      </c>
      <c r="D14" s="28">
        <v>616.29999999999995</v>
      </c>
      <c r="E14" s="78">
        <v>0</v>
      </c>
      <c r="F14" s="28">
        <v>1748279.3</v>
      </c>
      <c r="G14" s="53">
        <f t="shared" si="0"/>
        <v>1748279.3</v>
      </c>
      <c r="H14" s="10">
        <f t="shared" si="1"/>
        <v>0</v>
      </c>
      <c r="I14" s="10">
        <f t="shared" si="2"/>
        <v>1</v>
      </c>
    </row>
    <row r="15" spans="1:9" customFormat="1" ht="15" x14ac:dyDescent="0.25">
      <c r="A15" s="8" t="s">
        <v>22</v>
      </c>
      <c r="B15" s="2" t="s">
        <v>5</v>
      </c>
      <c r="C15" s="9">
        <v>1</v>
      </c>
      <c r="D15" s="28">
        <v>0</v>
      </c>
      <c r="E15" s="78">
        <v>78.2</v>
      </c>
      <c r="F15" s="28">
        <v>715187.3</v>
      </c>
      <c r="G15" s="53">
        <f t="shared" si="0"/>
        <v>715187.3</v>
      </c>
      <c r="H15" s="10">
        <f t="shared" si="1"/>
        <v>1.0934198635797924E-2</v>
      </c>
      <c r="I15" s="10">
        <f t="shared" si="2"/>
        <v>0.94934525658375413</v>
      </c>
    </row>
    <row r="16" spans="1:9" customFormat="1" ht="30" x14ac:dyDescent="0.25">
      <c r="A16" s="8" t="s">
        <v>23</v>
      </c>
      <c r="B16" s="2" t="s">
        <v>6</v>
      </c>
      <c r="C16" s="9">
        <v>1</v>
      </c>
      <c r="D16" s="28">
        <v>0</v>
      </c>
      <c r="E16" s="78">
        <v>0</v>
      </c>
      <c r="F16" s="28">
        <v>409112</v>
      </c>
      <c r="G16" s="53">
        <f t="shared" si="0"/>
        <v>409112</v>
      </c>
      <c r="H16" s="10">
        <f t="shared" si="1"/>
        <v>0</v>
      </c>
      <c r="I16" s="10">
        <f t="shared" si="2"/>
        <v>1</v>
      </c>
    </row>
    <row r="17" spans="1:9" customFormat="1" ht="15" x14ac:dyDescent="0.25">
      <c r="A17" s="8" t="s">
        <v>24</v>
      </c>
      <c r="B17" s="2" t="s">
        <v>7</v>
      </c>
      <c r="C17" s="9">
        <v>1</v>
      </c>
      <c r="D17" s="28">
        <v>11759.7</v>
      </c>
      <c r="E17" s="78">
        <v>224.3</v>
      </c>
      <c r="F17" s="28">
        <v>43093.1</v>
      </c>
      <c r="G17" s="53">
        <f t="shared" si="0"/>
        <v>43093.1</v>
      </c>
      <c r="H17" s="10">
        <f t="shared" si="1"/>
        <v>0.52050096187092598</v>
      </c>
      <c r="I17" s="10">
        <f t="shared" si="2"/>
        <v>8.3671037164259249E-2</v>
      </c>
    </row>
    <row r="18" spans="1:9" customFormat="1" ht="30" x14ac:dyDescent="0.25">
      <c r="A18" s="8" t="s">
        <v>25</v>
      </c>
      <c r="B18" s="2" t="s">
        <v>8</v>
      </c>
      <c r="C18" s="9">
        <v>1</v>
      </c>
      <c r="D18" s="28">
        <v>0</v>
      </c>
      <c r="E18" s="78">
        <v>171</v>
      </c>
      <c r="F18" s="28">
        <v>715542.4</v>
      </c>
      <c r="G18" s="53">
        <f t="shared" si="0"/>
        <v>715542.4</v>
      </c>
      <c r="H18" s="10">
        <f t="shared" si="1"/>
        <v>2.3897954894077554E-2</v>
      </c>
      <c r="I18" s="10">
        <f t="shared" si="2"/>
        <v>0.89259561228530326</v>
      </c>
    </row>
    <row r="19" spans="1:9" customFormat="1" ht="15" x14ac:dyDescent="0.25">
      <c r="A19" s="8" t="s">
        <v>26</v>
      </c>
      <c r="B19" s="2" t="s">
        <v>9</v>
      </c>
      <c r="C19" s="9">
        <v>1</v>
      </c>
      <c r="D19" s="28">
        <v>0</v>
      </c>
      <c r="E19" s="78">
        <v>66.599999999999994</v>
      </c>
      <c r="F19" s="28">
        <v>240816.8</v>
      </c>
      <c r="G19" s="53">
        <f t="shared" si="0"/>
        <v>240816.8</v>
      </c>
      <c r="H19" s="10">
        <f t="shared" si="1"/>
        <v>2.7655877829121555E-2</v>
      </c>
      <c r="I19" s="10">
        <f t="shared" si="2"/>
        <v>0.87678719071423317</v>
      </c>
    </row>
    <row r="20" spans="1:9" customFormat="1" ht="30" x14ac:dyDescent="0.25">
      <c r="A20" s="8" t="s">
        <v>27</v>
      </c>
      <c r="B20" s="2" t="s">
        <v>10</v>
      </c>
      <c r="C20" s="9">
        <v>1</v>
      </c>
      <c r="D20" s="28">
        <v>0</v>
      </c>
      <c r="E20" s="78">
        <v>478.8</v>
      </c>
      <c r="F20" s="28">
        <v>200296.1</v>
      </c>
      <c r="G20" s="53">
        <f t="shared" si="0"/>
        <v>200296.1</v>
      </c>
      <c r="H20" s="10">
        <f t="shared" si="1"/>
        <v>0.23904609226040849</v>
      </c>
      <c r="I20" s="10">
        <f t="shared" si="2"/>
        <v>0.32053704740580996</v>
      </c>
    </row>
    <row r="21" spans="1:9" customFormat="1" ht="30" x14ac:dyDescent="0.25">
      <c r="A21" s="8" t="s">
        <v>28</v>
      </c>
      <c r="B21" s="2" t="s">
        <v>11</v>
      </c>
      <c r="C21" s="9">
        <v>1</v>
      </c>
      <c r="D21" s="28">
        <v>0</v>
      </c>
      <c r="E21" s="78">
        <v>185</v>
      </c>
      <c r="F21" s="28">
        <v>175512</v>
      </c>
      <c r="G21" s="53">
        <f t="shared" si="0"/>
        <v>175512</v>
      </c>
      <c r="H21" s="10">
        <f t="shared" si="1"/>
        <v>0.10540589817220475</v>
      </c>
      <c r="I21" s="10">
        <f t="shared" si="2"/>
        <v>0.60571148152986609</v>
      </c>
    </row>
    <row r="22" spans="1:9" customFormat="1" ht="30" x14ac:dyDescent="0.25">
      <c r="A22" s="8" t="s">
        <v>29</v>
      </c>
      <c r="B22" s="2" t="s">
        <v>12</v>
      </c>
      <c r="C22" s="9">
        <v>1</v>
      </c>
      <c r="D22" s="28">
        <v>0</v>
      </c>
      <c r="E22" s="78">
        <v>992.2</v>
      </c>
      <c r="F22" s="28">
        <v>300580.5</v>
      </c>
      <c r="G22" s="53">
        <f t="shared" si="0"/>
        <v>300580.5</v>
      </c>
      <c r="H22" s="10">
        <f t="shared" si="1"/>
        <v>0.33009460028178811</v>
      </c>
      <c r="I22" s="10">
        <f t="shared" si="2"/>
        <v>0.20766551977752104</v>
      </c>
    </row>
    <row r="23" spans="1:9" customFormat="1" ht="15" x14ac:dyDescent="0.25">
      <c r="A23" s="8"/>
      <c r="B23" s="3" t="s">
        <v>30</v>
      </c>
      <c r="C23" s="13"/>
      <c r="D23" s="28">
        <v>14217.4</v>
      </c>
      <c r="E23" s="34">
        <v>7196.1</v>
      </c>
      <c r="F23" s="28">
        <v>7465649.4000000004</v>
      </c>
      <c r="G23" s="34">
        <v>7465649.4000000004</v>
      </c>
      <c r="H23" s="14">
        <v>0.29098916074139503</v>
      </c>
      <c r="I23" s="14">
        <v>0.48334685206747102</v>
      </c>
    </row>
  </sheetData>
  <sheetProtection algorithmName="SHA-512" hashValue="4Nasnhq/jG79tQL4JvOZReEsKTvhucm+mvXnh1Cogk+8SXY84Ne/7o269BfmbEtX/x8jMt3Na0wilQXiAtDjiQ==" saltValue="skZw4loWawaamsfQfbHBHw==" spinCount="100000" sheet="1" objects="1" scenarios="1" formatCells="0" formatColumns="0" formatRows="0" deleteColumns="0" deleteRows="0"/>
  <protectedRanges>
    <protectedRange sqref="C7:C23" name="krista_tr_237_0_5"/>
    <protectedRange sqref="E7:E23" name="krista_tf_8157_0_4"/>
    <protectedRange sqref="G7:G23" name="krista_tf_8158_0_4"/>
    <protectedRange sqref="H7:H23" name="krista_tr_296_0_4"/>
    <protectedRange sqref="I7:I23" name="krista_tr_238_0_4"/>
  </protectedRanges>
  <mergeCells count="3">
    <mergeCell ref="A2:G2"/>
    <mergeCell ref="D5:E5"/>
    <mergeCell ref="F5:G5"/>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5" style="7" customWidth="1"/>
    <col min="4" max="4" width="48" style="7" customWidth="1"/>
    <col min="5" max="5" width="11.28515625" style="7" customWidth="1"/>
    <col min="6" max="6" width="11.85546875" style="7" customWidth="1"/>
    <col min="7" max="7" width="12.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51.75" customHeight="1" x14ac:dyDescent="0.2">
      <c r="A2" s="79" t="s">
        <v>221</v>
      </c>
      <c r="B2" s="79"/>
      <c r="C2" s="79"/>
      <c r="D2" s="79"/>
      <c r="E2" s="79"/>
      <c r="F2" s="79"/>
      <c r="G2" s="15"/>
      <c r="H2" s="15"/>
      <c r="I2" s="15"/>
    </row>
    <row r="3" spans="1:9" ht="13.5" customHeight="1" thickBot="1" x14ac:dyDescent="0.25">
      <c r="A3" s="15"/>
      <c r="B3" s="16"/>
      <c r="C3" s="16"/>
      <c r="D3" s="16"/>
      <c r="E3" s="16"/>
    </row>
    <row r="4" spans="1:9" ht="105" customHeight="1" thickBot="1" x14ac:dyDescent="0.25">
      <c r="A4" s="42" t="s">
        <v>13</v>
      </c>
      <c r="B4" s="42" t="s">
        <v>14</v>
      </c>
      <c r="C4" s="43" t="s">
        <v>116</v>
      </c>
      <c r="D4" s="60" t="s">
        <v>222</v>
      </c>
      <c r="E4" s="41" t="s">
        <v>117</v>
      </c>
      <c r="F4" s="41" t="s">
        <v>115</v>
      </c>
    </row>
    <row r="5" spans="1:9" customFormat="1" ht="15" x14ac:dyDescent="0.25">
      <c r="A5" s="1" t="s">
        <v>13</v>
      </c>
      <c r="B5" s="1" t="s">
        <v>15</v>
      </c>
      <c r="C5" s="4" t="s">
        <v>43</v>
      </c>
      <c r="D5" s="17" t="s">
        <v>113</v>
      </c>
      <c r="E5" s="4" t="s">
        <v>16</v>
      </c>
      <c r="F5" s="4" t="s">
        <v>44</v>
      </c>
    </row>
    <row r="6" spans="1:9" customFormat="1" ht="15" x14ac:dyDescent="0.25">
      <c r="A6" s="8" t="s">
        <v>276</v>
      </c>
      <c r="B6" s="2" t="s">
        <v>273</v>
      </c>
      <c r="C6" s="9">
        <v>1</v>
      </c>
      <c r="D6" s="5">
        <v>0</v>
      </c>
      <c r="E6" s="10">
        <f t="shared" ref="E6:E21" si="0">IF(OR(C6=0,C6=""),"",D6)</f>
        <v>0</v>
      </c>
      <c r="F6" s="10">
        <f t="shared" ref="F6:F21" si="1">IF(E6="","",IF(E6=0,1,0))</f>
        <v>1</v>
      </c>
    </row>
    <row r="7" spans="1:9" customFormat="1" ht="15" x14ac:dyDescent="0.25">
      <c r="A7" s="8" t="s">
        <v>17</v>
      </c>
      <c r="B7" s="2" t="s">
        <v>0</v>
      </c>
      <c r="C7" s="9">
        <v>1</v>
      </c>
      <c r="D7" s="5">
        <v>0</v>
      </c>
      <c r="E7" s="10">
        <f t="shared" si="0"/>
        <v>0</v>
      </c>
      <c r="F7" s="10">
        <f t="shared" si="1"/>
        <v>1</v>
      </c>
    </row>
    <row r="8" spans="1:9" customFormat="1" ht="15" x14ac:dyDescent="0.25">
      <c r="A8" s="8" t="s">
        <v>277</v>
      </c>
      <c r="B8" s="2" t="s">
        <v>274</v>
      </c>
      <c r="C8" s="9">
        <v>1</v>
      </c>
      <c r="D8" s="5">
        <v>0</v>
      </c>
      <c r="E8" s="10">
        <f t="shared" si="0"/>
        <v>0</v>
      </c>
      <c r="F8" s="10">
        <f t="shared" si="1"/>
        <v>1</v>
      </c>
    </row>
    <row r="9" spans="1:9" customFormat="1" ht="15" x14ac:dyDescent="0.25">
      <c r="A9" s="8" t="s">
        <v>278</v>
      </c>
      <c r="B9" s="2" t="s">
        <v>275</v>
      </c>
      <c r="C9" s="9">
        <v>1</v>
      </c>
      <c r="D9" s="5">
        <v>0</v>
      </c>
      <c r="E9" s="10">
        <f t="shared" si="0"/>
        <v>0</v>
      </c>
      <c r="F9" s="10">
        <f t="shared" si="1"/>
        <v>1</v>
      </c>
    </row>
    <row r="10" spans="1:9" customFormat="1" ht="15" x14ac:dyDescent="0.25">
      <c r="A10" s="8" t="s">
        <v>18</v>
      </c>
      <c r="B10" s="2" t="s">
        <v>1</v>
      </c>
      <c r="C10" s="9">
        <v>1</v>
      </c>
      <c r="D10" s="5">
        <v>0</v>
      </c>
      <c r="E10" s="10">
        <f t="shared" si="0"/>
        <v>0</v>
      </c>
      <c r="F10" s="10">
        <f t="shared" si="1"/>
        <v>1</v>
      </c>
    </row>
    <row r="11" spans="1:9" customFormat="1" ht="30" x14ac:dyDescent="0.25">
      <c r="A11" s="8" t="s">
        <v>19</v>
      </c>
      <c r="B11" s="2" t="s">
        <v>2</v>
      </c>
      <c r="C11" s="9">
        <v>1</v>
      </c>
      <c r="D11" s="5">
        <v>0</v>
      </c>
      <c r="E11" s="10">
        <f t="shared" si="0"/>
        <v>0</v>
      </c>
      <c r="F11" s="10">
        <f t="shared" si="1"/>
        <v>1</v>
      </c>
    </row>
    <row r="12" spans="1:9" customFormat="1" ht="15" x14ac:dyDescent="0.25">
      <c r="A12" s="8" t="s">
        <v>20</v>
      </c>
      <c r="B12" s="2" t="s">
        <v>3</v>
      </c>
      <c r="C12" s="9">
        <v>1</v>
      </c>
      <c r="D12" s="5">
        <v>0</v>
      </c>
      <c r="E12" s="10">
        <f t="shared" si="0"/>
        <v>0</v>
      </c>
      <c r="F12" s="10">
        <f t="shared" si="1"/>
        <v>1</v>
      </c>
    </row>
    <row r="13" spans="1:9" customFormat="1" ht="15" x14ac:dyDescent="0.25">
      <c r="A13" s="8" t="s">
        <v>21</v>
      </c>
      <c r="B13" s="2" t="s">
        <v>4</v>
      </c>
      <c r="C13" s="9">
        <v>1</v>
      </c>
      <c r="D13" s="5">
        <v>0</v>
      </c>
      <c r="E13" s="10">
        <f t="shared" si="0"/>
        <v>0</v>
      </c>
      <c r="F13" s="10">
        <f t="shared" si="1"/>
        <v>1</v>
      </c>
    </row>
    <row r="14" spans="1:9" customFormat="1" ht="15" x14ac:dyDescent="0.25">
      <c r="A14" s="8" t="s">
        <v>22</v>
      </c>
      <c r="B14" s="2" t="s">
        <v>5</v>
      </c>
      <c r="C14" s="9">
        <v>1</v>
      </c>
      <c r="D14" s="5">
        <v>0</v>
      </c>
      <c r="E14" s="10">
        <f t="shared" si="0"/>
        <v>0</v>
      </c>
      <c r="F14" s="10">
        <f t="shared" si="1"/>
        <v>1</v>
      </c>
    </row>
    <row r="15" spans="1:9" customFormat="1" ht="30" x14ac:dyDescent="0.25">
      <c r="A15" s="8" t="s">
        <v>23</v>
      </c>
      <c r="B15" s="2" t="s">
        <v>6</v>
      </c>
      <c r="C15" s="9">
        <v>1</v>
      </c>
      <c r="D15" s="5">
        <v>0</v>
      </c>
      <c r="E15" s="10">
        <f t="shared" si="0"/>
        <v>0</v>
      </c>
      <c r="F15" s="10">
        <f t="shared" si="1"/>
        <v>1</v>
      </c>
    </row>
    <row r="16" spans="1:9" customFormat="1" ht="15" x14ac:dyDescent="0.25">
      <c r="A16" s="8" t="s">
        <v>24</v>
      </c>
      <c r="B16" s="2" t="s">
        <v>7</v>
      </c>
      <c r="C16" s="9">
        <v>1</v>
      </c>
      <c r="D16" s="5">
        <v>0</v>
      </c>
      <c r="E16" s="10">
        <f t="shared" si="0"/>
        <v>0</v>
      </c>
      <c r="F16" s="10">
        <f t="shared" si="1"/>
        <v>1</v>
      </c>
    </row>
    <row r="17" spans="1:6" customFormat="1" ht="30" x14ac:dyDescent="0.25">
      <c r="A17" s="8" t="s">
        <v>25</v>
      </c>
      <c r="B17" s="2" t="s">
        <v>8</v>
      </c>
      <c r="C17" s="9">
        <v>1</v>
      </c>
      <c r="D17" s="5">
        <v>0</v>
      </c>
      <c r="E17" s="10">
        <f t="shared" si="0"/>
        <v>0</v>
      </c>
      <c r="F17" s="10">
        <f t="shared" si="1"/>
        <v>1</v>
      </c>
    </row>
    <row r="18" spans="1:6" customFormat="1" ht="15" x14ac:dyDescent="0.25">
      <c r="A18" s="8" t="s">
        <v>26</v>
      </c>
      <c r="B18" s="2" t="s">
        <v>9</v>
      </c>
      <c r="C18" s="9">
        <v>1</v>
      </c>
      <c r="D18" s="5">
        <v>0</v>
      </c>
      <c r="E18" s="10">
        <f t="shared" si="0"/>
        <v>0</v>
      </c>
      <c r="F18" s="10">
        <f t="shared" si="1"/>
        <v>1</v>
      </c>
    </row>
    <row r="19" spans="1:6" customFormat="1" ht="30" x14ac:dyDescent="0.25">
      <c r="A19" s="8" t="s">
        <v>27</v>
      </c>
      <c r="B19" s="2" t="s">
        <v>10</v>
      </c>
      <c r="C19" s="9">
        <v>1</v>
      </c>
      <c r="D19" s="5">
        <v>0</v>
      </c>
      <c r="E19" s="10">
        <f t="shared" si="0"/>
        <v>0</v>
      </c>
      <c r="F19" s="10">
        <f t="shared" si="1"/>
        <v>1</v>
      </c>
    </row>
    <row r="20" spans="1:6" customFormat="1" ht="30" x14ac:dyDescent="0.25">
      <c r="A20" s="8" t="s">
        <v>28</v>
      </c>
      <c r="B20" s="2" t="s">
        <v>11</v>
      </c>
      <c r="C20" s="9">
        <v>1</v>
      </c>
      <c r="D20" s="5">
        <v>1</v>
      </c>
      <c r="E20" s="10">
        <f t="shared" si="0"/>
        <v>1</v>
      </c>
      <c r="F20" s="10">
        <f t="shared" si="1"/>
        <v>0</v>
      </c>
    </row>
    <row r="21" spans="1:6" customFormat="1" ht="30" x14ac:dyDescent="0.25">
      <c r="A21" s="8" t="s">
        <v>29</v>
      </c>
      <c r="B21" s="2" t="s">
        <v>12</v>
      </c>
      <c r="C21" s="9">
        <v>1</v>
      </c>
      <c r="D21" s="5">
        <v>0</v>
      </c>
      <c r="E21" s="10">
        <f t="shared" si="0"/>
        <v>0</v>
      </c>
      <c r="F21" s="10">
        <f t="shared" si="1"/>
        <v>1</v>
      </c>
    </row>
    <row r="22" spans="1:6" customFormat="1" ht="15" x14ac:dyDescent="0.25">
      <c r="A22" s="8"/>
      <c r="B22" s="3" t="s">
        <v>30</v>
      </c>
      <c r="C22" s="13"/>
      <c r="D22" s="6"/>
      <c r="E22" s="14"/>
      <c r="F22" s="14"/>
    </row>
  </sheetData>
  <sheetProtection algorithmName="SHA-512" hashValue="RB1eXnsj8W8t8SHbcOBghzNm2bN18ZqdNDCMuXzZlo1550tYJoJF/4Wf3+TOQcmcHGyoPbvB2mnFvYAYIBPW1A==" saltValue="MlACgMEnWXyvxGSWt39pgg==" spinCount="100000" sheet="1" objects="1" scenarios="1" formatCells="0" formatColumns="0" formatRows="0" deleteColumns="0" deleteRows="0"/>
  <protectedRanges>
    <protectedRange sqref="C6:C22" name="krista_tr_237_0_5"/>
    <protectedRange sqref="D6:D22" name="krista_tf_7266_0_4"/>
    <protectedRange sqref="E6:E22" name="krista_tr_296_0_4"/>
    <protectedRange sqref="F6:F22" name="krista_tr_238_0_4"/>
  </protectedRanges>
  <mergeCells count="1">
    <mergeCell ref="A2:F2"/>
  </mergeCells>
  <dataValidations count="1">
    <dataValidation type="list" allowBlank="1" showDropDown="1" showInputMessage="1" showErrorMessage="1" sqref="A27:A41 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23"/>
  <sheetViews>
    <sheetView view="pageBreakPreview" zoomScaleSheetLayoutView="100" workbookViewId="0">
      <selection activeCell="A6" sqref="A6"/>
    </sheetView>
  </sheetViews>
  <sheetFormatPr defaultColWidth="9.140625" defaultRowHeight="12.75" x14ac:dyDescent="0.2"/>
  <cols>
    <col min="1" max="1" width="5.140625" style="7" customWidth="1"/>
    <col min="2" max="2" width="63" style="7" customWidth="1"/>
    <col min="3" max="3" width="14.140625" style="7" customWidth="1"/>
    <col min="4" max="4" width="28.5703125" style="7" customWidth="1"/>
    <col min="5" max="5" width="12.28515625" style="7" customWidth="1"/>
    <col min="6" max="6" width="13.28515625" style="7" customWidth="1"/>
    <col min="7" max="7" width="14.5703125" style="7" customWidth="1"/>
    <col min="8" max="9" width="11"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9.75" customHeight="1" x14ac:dyDescent="0.2"/>
    <row r="2" spans="1:9" ht="40.5" customHeight="1" x14ac:dyDescent="0.2">
      <c r="A2" s="79" t="s">
        <v>223</v>
      </c>
      <c r="B2" s="79"/>
      <c r="C2" s="79"/>
      <c r="D2" s="79"/>
      <c r="E2" s="79"/>
      <c r="F2" s="79"/>
      <c r="G2" s="15"/>
      <c r="H2" s="15"/>
      <c r="I2" s="15"/>
    </row>
    <row r="3" spans="1:9" ht="11.25" customHeight="1" thickBot="1" x14ac:dyDescent="0.25">
      <c r="A3" s="15"/>
      <c r="B3" s="16"/>
      <c r="C3" s="16"/>
      <c r="D3" s="16"/>
      <c r="E3" s="16"/>
    </row>
    <row r="4" spans="1:9" ht="13.5" customHeight="1" x14ac:dyDescent="0.2">
      <c r="A4" s="85" t="s">
        <v>13</v>
      </c>
      <c r="B4" s="85" t="s">
        <v>14</v>
      </c>
      <c r="C4" s="87" t="s">
        <v>225</v>
      </c>
      <c r="D4" s="87" t="s">
        <v>226</v>
      </c>
      <c r="E4" s="80" t="s">
        <v>118</v>
      </c>
      <c r="F4" s="80" t="s">
        <v>119</v>
      </c>
    </row>
    <row r="5" spans="1:9" ht="81.75" customHeight="1" thickBot="1" x14ac:dyDescent="0.25">
      <c r="A5" s="86"/>
      <c r="B5" s="86"/>
      <c r="C5" s="88"/>
      <c r="D5" s="88"/>
      <c r="E5" s="81"/>
      <c r="F5" s="81"/>
    </row>
    <row r="6" spans="1:9" customFormat="1" ht="30" x14ac:dyDescent="0.25">
      <c r="A6" s="1" t="s">
        <v>13</v>
      </c>
      <c r="B6" s="1" t="s">
        <v>15</v>
      </c>
      <c r="C6" s="4" t="s">
        <v>43</v>
      </c>
      <c r="D6" s="17" t="s">
        <v>224</v>
      </c>
      <c r="E6" s="4" t="s">
        <v>16</v>
      </c>
      <c r="F6" s="4" t="s">
        <v>44</v>
      </c>
    </row>
    <row r="7" spans="1:9" customFormat="1" ht="15" x14ac:dyDescent="0.25">
      <c r="A7" s="8" t="s">
        <v>276</v>
      </c>
      <c r="B7" s="2" t="s">
        <v>273</v>
      </c>
      <c r="C7" s="9">
        <v>1</v>
      </c>
      <c r="D7" s="5">
        <v>1</v>
      </c>
      <c r="E7" s="10">
        <f t="shared" ref="E7:E22" si="0">IF(OR(C7=0,C7=""),"",D7)</f>
        <v>1</v>
      </c>
      <c r="F7" s="10">
        <f t="shared" ref="F7:F22" si="1">IF(E7="","",E7)</f>
        <v>1</v>
      </c>
    </row>
    <row r="8" spans="1:9" customFormat="1" ht="15" x14ac:dyDescent="0.25">
      <c r="A8" s="8" t="s">
        <v>17</v>
      </c>
      <c r="B8" s="2" t="s">
        <v>0</v>
      </c>
      <c r="C8" s="9">
        <v>1</v>
      </c>
      <c r="D8" s="5">
        <v>0</v>
      </c>
      <c r="E8" s="10">
        <f t="shared" si="0"/>
        <v>0</v>
      </c>
      <c r="F8" s="10">
        <f t="shared" si="1"/>
        <v>0</v>
      </c>
    </row>
    <row r="9" spans="1:9" customFormat="1" ht="15" x14ac:dyDescent="0.25">
      <c r="A9" s="8" t="s">
        <v>277</v>
      </c>
      <c r="B9" s="2" t="s">
        <v>274</v>
      </c>
      <c r="C9" s="9">
        <v>1</v>
      </c>
      <c r="D9" s="5">
        <v>1</v>
      </c>
      <c r="E9" s="10">
        <f t="shared" si="0"/>
        <v>1</v>
      </c>
      <c r="F9" s="10">
        <f t="shared" si="1"/>
        <v>1</v>
      </c>
    </row>
    <row r="10" spans="1:9" customFormat="1" ht="15" x14ac:dyDescent="0.25">
      <c r="A10" s="8" t="s">
        <v>278</v>
      </c>
      <c r="B10" s="2" t="s">
        <v>275</v>
      </c>
      <c r="C10" s="9">
        <v>1</v>
      </c>
      <c r="D10" s="5">
        <v>1</v>
      </c>
      <c r="E10" s="10">
        <f t="shared" si="0"/>
        <v>1</v>
      </c>
      <c r="F10" s="10">
        <f t="shared" si="1"/>
        <v>1</v>
      </c>
    </row>
    <row r="11" spans="1:9" customFormat="1" ht="15" x14ac:dyDescent="0.25">
      <c r="A11" s="8" t="s">
        <v>18</v>
      </c>
      <c r="B11" s="2" t="s">
        <v>1</v>
      </c>
      <c r="C11" s="9">
        <v>1</v>
      </c>
      <c r="D11" s="5">
        <v>0</v>
      </c>
      <c r="E11" s="10">
        <f t="shared" si="0"/>
        <v>0</v>
      </c>
      <c r="F11" s="10">
        <f t="shared" si="1"/>
        <v>0</v>
      </c>
    </row>
    <row r="12" spans="1:9" customFormat="1" ht="30" x14ac:dyDescent="0.25">
      <c r="A12" s="8" t="s">
        <v>19</v>
      </c>
      <c r="B12" s="2" t="s">
        <v>2</v>
      </c>
      <c r="C12" s="9">
        <v>1</v>
      </c>
      <c r="D12" s="5">
        <v>1</v>
      </c>
      <c r="E12" s="10">
        <f t="shared" si="0"/>
        <v>1</v>
      </c>
      <c r="F12" s="10">
        <f t="shared" si="1"/>
        <v>1</v>
      </c>
    </row>
    <row r="13" spans="1:9" customFormat="1" ht="15" x14ac:dyDescent="0.25">
      <c r="A13" s="8" t="s">
        <v>20</v>
      </c>
      <c r="B13" s="2" t="s">
        <v>3</v>
      </c>
      <c r="C13" s="9">
        <v>1</v>
      </c>
      <c r="D13" s="5">
        <v>0</v>
      </c>
      <c r="E13" s="10">
        <f t="shared" si="0"/>
        <v>0</v>
      </c>
      <c r="F13" s="10">
        <f t="shared" si="1"/>
        <v>0</v>
      </c>
    </row>
    <row r="14" spans="1:9" customFormat="1" ht="15" x14ac:dyDescent="0.25">
      <c r="A14" s="8" t="s">
        <v>21</v>
      </c>
      <c r="B14" s="2" t="s">
        <v>4</v>
      </c>
      <c r="C14" s="9">
        <v>1</v>
      </c>
      <c r="D14" s="5">
        <v>1</v>
      </c>
      <c r="E14" s="10">
        <f t="shared" si="0"/>
        <v>1</v>
      </c>
      <c r="F14" s="10">
        <f t="shared" si="1"/>
        <v>1</v>
      </c>
    </row>
    <row r="15" spans="1:9" customFormat="1" ht="15" x14ac:dyDescent="0.25">
      <c r="A15" s="8" t="s">
        <v>22</v>
      </c>
      <c r="B15" s="2" t="s">
        <v>5</v>
      </c>
      <c r="C15" s="9">
        <v>1</v>
      </c>
      <c r="D15" s="5">
        <v>1</v>
      </c>
      <c r="E15" s="10">
        <f t="shared" si="0"/>
        <v>1</v>
      </c>
      <c r="F15" s="10">
        <f t="shared" si="1"/>
        <v>1</v>
      </c>
    </row>
    <row r="16" spans="1:9" customFormat="1" ht="30" x14ac:dyDescent="0.25">
      <c r="A16" s="8" t="s">
        <v>23</v>
      </c>
      <c r="B16" s="2" t="s">
        <v>6</v>
      </c>
      <c r="C16" s="9">
        <v>1</v>
      </c>
      <c r="D16" s="5">
        <v>1</v>
      </c>
      <c r="E16" s="10">
        <f t="shared" si="0"/>
        <v>1</v>
      </c>
      <c r="F16" s="10">
        <f t="shared" si="1"/>
        <v>1</v>
      </c>
    </row>
    <row r="17" spans="1:6" customFormat="1" ht="15" x14ac:dyDescent="0.25">
      <c r="A17" s="8" t="s">
        <v>24</v>
      </c>
      <c r="B17" s="2" t="s">
        <v>7</v>
      </c>
      <c r="C17" s="9">
        <v>1</v>
      </c>
      <c r="D17" s="5">
        <v>1</v>
      </c>
      <c r="E17" s="10">
        <f t="shared" si="0"/>
        <v>1</v>
      </c>
      <c r="F17" s="10">
        <f t="shared" si="1"/>
        <v>1</v>
      </c>
    </row>
    <row r="18" spans="1:6" customFormat="1" ht="30" x14ac:dyDescent="0.25">
      <c r="A18" s="8" t="s">
        <v>25</v>
      </c>
      <c r="B18" s="2" t="s">
        <v>8</v>
      </c>
      <c r="C18" s="9">
        <v>1</v>
      </c>
      <c r="D18" s="5">
        <v>0</v>
      </c>
      <c r="E18" s="10">
        <f t="shared" si="0"/>
        <v>0</v>
      </c>
      <c r="F18" s="10">
        <f t="shared" si="1"/>
        <v>0</v>
      </c>
    </row>
    <row r="19" spans="1:6" customFormat="1" ht="15" x14ac:dyDescent="0.25">
      <c r="A19" s="8" t="s">
        <v>26</v>
      </c>
      <c r="B19" s="2" t="s">
        <v>9</v>
      </c>
      <c r="C19" s="9">
        <v>1</v>
      </c>
      <c r="D19" s="5">
        <v>0</v>
      </c>
      <c r="E19" s="10">
        <f t="shared" si="0"/>
        <v>0</v>
      </c>
      <c r="F19" s="10">
        <f t="shared" si="1"/>
        <v>0</v>
      </c>
    </row>
    <row r="20" spans="1:6" customFormat="1" ht="30" x14ac:dyDescent="0.25">
      <c r="A20" s="8" t="s">
        <v>27</v>
      </c>
      <c r="B20" s="2" t="s">
        <v>10</v>
      </c>
      <c r="C20" s="9">
        <v>1</v>
      </c>
      <c r="D20" s="5">
        <v>1</v>
      </c>
      <c r="E20" s="10">
        <f t="shared" si="0"/>
        <v>1</v>
      </c>
      <c r="F20" s="10">
        <f t="shared" si="1"/>
        <v>1</v>
      </c>
    </row>
    <row r="21" spans="1:6" customFormat="1" ht="30" x14ac:dyDescent="0.25">
      <c r="A21" s="8" t="s">
        <v>28</v>
      </c>
      <c r="B21" s="2" t="s">
        <v>11</v>
      </c>
      <c r="C21" s="9">
        <v>1</v>
      </c>
      <c r="D21" s="5">
        <v>0</v>
      </c>
      <c r="E21" s="10">
        <f t="shared" si="0"/>
        <v>0</v>
      </c>
      <c r="F21" s="10">
        <f t="shared" si="1"/>
        <v>0</v>
      </c>
    </row>
    <row r="22" spans="1:6" customFormat="1" ht="30" x14ac:dyDescent="0.25">
      <c r="A22" s="8" t="s">
        <v>29</v>
      </c>
      <c r="B22" s="2" t="s">
        <v>12</v>
      </c>
      <c r="C22" s="9">
        <v>1</v>
      </c>
      <c r="D22" s="5">
        <v>1</v>
      </c>
      <c r="E22" s="10">
        <f t="shared" si="0"/>
        <v>1</v>
      </c>
      <c r="F22" s="10">
        <f t="shared" si="1"/>
        <v>1</v>
      </c>
    </row>
    <row r="23" spans="1:6" customFormat="1" ht="15" x14ac:dyDescent="0.25">
      <c r="A23" s="8"/>
      <c r="B23" s="3" t="s">
        <v>30</v>
      </c>
      <c r="C23" s="13"/>
      <c r="D23" s="6"/>
      <c r="E23" s="14">
        <v>0.5625</v>
      </c>
      <c r="F23" s="14">
        <v>0.5625</v>
      </c>
    </row>
  </sheetData>
  <sheetProtection algorithmName="SHA-512" hashValue="DHM2rpDdRG79mXfrf7RkqpvP/p+83jadOFWzhvdBV6Zrrq7s1+Dvgj68oEgj30xLBaKnAR9yHj+wEplMA0C6Uw==" saltValue="K/WSDYB8fJPB7MAbx83HHw==" spinCount="100000" sheet="1" objects="1" scenarios="1" formatCells="0" formatColumns="0" formatRows="0" deleteColumns="0" deleteRows="0"/>
  <protectedRanges>
    <protectedRange sqref="C7:C23" name="krista_tr_237_0_5"/>
    <protectedRange sqref="D7:D23" name="krista_tf_7266_0_4"/>
    <protectedRange sqref="E7:E23" name="krista_tr_296_0_4"/>
    <protectedRange sqref="F7:F23" name="krista_tr_238_0_4"/>
  </protectedRanges>
  <mergeCells count="7">
    <mergeCell ref="F4:F5"/>
    <mergeCell ref="A2:F2"/>
    <mergeCell ref="A4:A5"/>
    <mergeCell ref="B4:B5"/>
    <mergeCell ref="C4:C5"/>
    <mergeCell ref="D4:D5"/>
    <mergeCell ref="E4:E5"/>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24"/>
  <sheetViews>
    <sheetView view="pageBreakPreview" zoomScaleSheetLayoutView="100" workbookViewId="0">
      <selection activeCell="K20" sqref="K20"/>
    </sheetView>
  </sheetViews>
  <sheetFormatPr defaultColWidth="9.140625" defaultRowHeight="12.75" x14ac:dyDescent="0.2"/>
  <cols>
    <col min="1" max="1" width="5.140625" style="7" customWidth="1"/>
    <col min="2" max="2" width="63" style="7" customWidth="1"/>
    <col min="3" max="3" width="14.5703125" style="7" customWidth="1"/>
    <col min="4" max="6" width="11.5703125" style="7" customWidth="1"/>
    <col min="7" max="9" width="12.5703125" style="7" customWidth="1"/>
    <col min="10" max="12" width="11.85546875" style="7" customWidth="1"/>
    <col min="13"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2" ht="11.25" customHeight="1" x14ac:dyDescent="0.2"/>
    <row r="2" spans="1:12" ht="21" customHeight="1" x14ac:dyDescent="0.2">
      <c r="A2" s="79" t="s">
        <v>227</v>
      </c>
      <c r="B2" s="79"/>
      <c r="C2" s="79"/>
      <c r="D2" s="79"/>
      <c r="E2" s="79"/>
      <c r="F2" s="79"/>
      <c r="G2" s="79"/>
    </row>
    <row r="3" spans="1:12" ht="21" customHeight="1" x14ac:dyDescent="0.2">
      <c r="A3" s="32">
        <v>4.3</v>
      </c>
      <c r="B3" s="31" t="s">
        <v>211</v>
      </c>
      <c r="C3" s="44"/>
      <c r="D3" s="44"/>
      <c r="E3" s="44"/>
      <c r="F3" s="44"/>
      <c r="G3" s="44"/>
      <c r="H3" s="15"/>
      <c r="I3" s="15"/>
    </row>
    <row r="4" spans="1:12" ht="11.25" customHeight="1" thickBot="1" x14ac:dyDescent="0.25">
      <c r="A4" s="32"/>
      <c r="B4" s="31"/>
      <c r="C4" s="65"/>
      <c r="D4" s="65"/>
      <c r="E4" s="65"/>
      <c r="F4" s="65"/>
      <c r="G4" s="65"/>
      <c r="H4" s="15"/>
      <c r="I4" s="15"/>
    </row>
    <row r="5" spans="1:12" ht="40.5" customHeight="1" thickBot="1" x14ac:dyDescent="0.25">
      <c r="A5" s="91" t="s">
        <v>13</v>
      </c>
      <c r="B5" s="93" t="s">
        <v>14</v>
      </c>
      <c r="C5" s="80" t="s">
        <v>122</v>
      </c>
      <c r="D5" s="82" t="s">
        <v>208</v>
      </c>
      <c r="E5" s="83"/>
      <c r="F5" s="84"/>
      <c r="G5" s="82" t="s">
        <v>209</v>
      </c>
      <c r="H5" s="83"/>
      <c r="I5" s="84"/>
      <c r="J5" s="80" t="s">
        <v>126</v>
      </c>
      <c r="K5" s="80" t="s">
        <v>120</v>
      </c>
      <c r="L5" s="80" t="s">
        <v>121</v>
      </c>
    </row>
    <row r="6" spans="1:12" ht="20.25" customHeight="1" thickBot="1" x14ac:dyDescent="0.25">
      <c r="A6" s="92"/>
      <c r="B6" s="94"/>
      <c r="C6" s="81"/>
      <c r="D6" s="66" t="s">
        <v>180</v>
      </c>
      <c r="E6" s="66" t="s">
        <v>181</v>
      </c>
      <c r="F6" s="66" t="s">
        <v>152</v>
      </c>
      <c r="G6" s="66" t="s">
        <v>180</v>
      </c>
      <c r="H6" s="66" t="s">
        <v>181</v>
      </c>
      <c r="I6" s="66" t="s">
        <v>152</v>
      </c>
      <c r="J6" s="81"/>
      <c r="K6" s="81"/>
      <c r="L6" s="81"/>
    </row>
    <row r="7" spans="1:12" customFormat="1" ht="15" x14ac:dyDescent="0.25">
      <c r="A7" s="1" t="s">
        <v>13</v>
      </c>
      <c r="B7" s="1" t="s">
        <v>15</v>
      </c>
      <c r="C7" s="4" t="s">
        <v>43</v>
      </c>
      <c r="D7" s="27" t="s">
        <v>174</v>
      </c>
      <c r="E7" s="27" t="s">
        <v>175</v>
      </c>
      <c r="F7" s="17" t="s">
        <v>176</v>
      </c>
      <c r="G7" s="27" t="s">
        <v>177</v>
      </c>
      <c r="H7" s="27" t="s">
        <v>178</v>
      </c>
      <c r="I7" s="17" t="s">
        <v>179</v>
      </c>
      <c r="J7" s="17" t="s">
        <v>126</v>
      </c>
      <c r="K7" s="4" t="s">
        <v>16</v>
      </c>
      <c r="L7" s="4" t="s">
        <v>44</v>
      </c>
    </row>
    <row r="8" spans="1:12" customFormat="1" ht="15" x14ac:dyDescent="0.25">
      <c r="A8" s="8" t="s">
        <v>276</v>
      </c>
      <c r="B8" s="2" t="s">
        <v>273</v>
      </c>
      <c r="C8" s="9">
        <v>1</v>
      </c>
      <c r="D8" s="28">
        <v>360.03</v>
      </c>
      <c r="E8" s="28"/>
      <c r="F8" s="53">
        <f t="shared" ref="F8:F23" si="0">IF(AND(D8="",E8=""),"",SUM(D8:E8))</f>
        <v>360.03</v>
      </c>
      <c r="G8" s="28">
        <v>448.2</v>
      </c>
      <c r="H8" s="28"/>
      <c r="I8" s="53">
        <f t="shared" ref="I8:I23" si="1">IF(AND(G8="",H8=""),"",SUM(G8:H8))</f>
        <v>448.2</v>
      </c>
      <c r="J8" s="53">
        <f t="shared" ref="J8:J23" si="2">IF(AND(F8="",I8=""),"",I8-F8)</f>
        <v>88.170000000000016</v>
      </c>
      <c r="K8" s="10">
        <f t="shared" ref="K8:K23" si="3">IF(OR(C8=0,C8=""),"",100*J8/F8)</f>
        <v>24.489625864511297</v>
      </c>
      <c r="L8" s="10">
        <f t="shared" ref="L8:L23" si="4">IF(K8="","",IF(K8&lt;$A$3,1,IF(AND((K8&gt;$A$3),(K8&lt;2*$A$3)),(1-((K8-$A$3)/$A$3)),IF(K8&gt;(2*$A$3),0))))</f>
        <v>0</v>
      </c>
    </row>
    <row r="9" spans="1:12" customFormat="1" ht="15" x14ac:dyDescent="0.25">
      <c r="A9" s="8" t="s">
        <v>17</v>
      </c>
      <c r="B9" s="2" t="s">
        <v>0</v>
      </c>
      <c r="C9" s="9">
        <v>1</v>
      </c>
      <c r="D9" s="28">
        <v>49070.720000000001</v>
      </c>
      <c r="E9" s="28">
        <v>400.51</v>
      </c>
      <c r="F9" s="53">
        <f t="shared" si="0"/>
        <v>49471.23</v>
      </c>
      <c r="G9" s="28">
        <v>92055.15</v>
      </c>
      <c r="H9" s="28">
        <v>187.62</v>
      </c>
      <c r="I9" s="53">
        <f t="shared" si="1"/>
        <v>92242.76999999999</v>
      </c>
      <c r="J9" s="53">
        <f t="shared" si="2"/>
        <v>42771.539999999986</v>
      </c>
      <c r="K9" s="10">
        <f t="shared" si="3"/>
        <v>86.457401604932784</v>
      </c>
      <c r="L9" s="10">
        <f t="shared" si="4"/>
        <v>0</v>
      </c>
    </row>
    <row r="10" spans="1:12" customFormat="1" ht="15" x14ac:dyDescent="0.25">
      <c r="A10" s="8" t="s">
        <v>277</v>
      </c>
      <c r="B10" s="2" t="s">
        <v>274</v>
      </c>
      <c r="C10" s="9">
        <v>1</v>
      </c>
      <c r="D10" s="28">
        <v>142.09</v>
      </c>
      <c r="E10" s="28"/>
      <c r="F10" s="53">
        <f t="shared" si="0"/>
        <v>142.09</v>
      </c>
      <c r="G10" s="28">
        <v>202.16</v>
      </c>
      <c r="H10" s="28"/>
      <c r="I10" s="53">
        <f t="shared" si="1"/>
        <v>202.16</v>
      </c>
      <c r="J10" s="53">
        <f t="shared" si="2"/>
        <v>60.069999999999993</v>
      </c>
      <c r="K10" s="10">
        <f t="shared" si="3"/>
        <v>42.276022239425707</v>
      </c>
      <c r="L10" s="10">
        <f t="shared" si="4"/>
        <v>0</v>
      </c>
    </row>
    <row r="11" spans="1:12" customFormat="1" ht="15" x14ac:dyDescent="0.25">
      <c r="A11" s="8" t="s">
        <v>278</v>
      </c>
      <c r="B11" s="2" t="s">
        <v>275</v>
      </c>
      <c r="C11" s="9">
        <v>1</v>
      </c>
      <c r="D11" s="28">
        <v>8.8800000000000008</v>
      </c>
      <c r="E11" s="28"/>
      <c r="F11" s="53">
        <f t="shared" si="0"/>
        <v>8.8800000000000008</v>
      </c>
      <c r="G11" s="28">
        <v>8.69</v>
      </c>
      <c r="H11" s="28"/>
      <c r="I11" s="53">
        <f t="shared" si="1"/>
        <v>8.69</v>
      </c>
      <c r="J11" s="53">
        <f t="shared" si="2"/>
        <v>-0.19000000000000128</v>
      </c>
      <c r="K11" s="10">
        <f t="shared" si="3"/>
        <v>-2.139639639639654</v>
      </c>
      <c r="L11" s="10">
        <f t="shared" si="4"/>
        <v>1</v>
      </c>
    </row>
    <row r="12" spans="1:12" customFormat="1" ht="15" x14ac:dyDescent="0.25">
      <c r="A12" s="8" t="s">
        <v>18</v>
      </c>
      <c r="B12" s="2" t="s">
        <v>1</v>
      </c>
      <c r="C12" s="9">
        <v>1</v>
      </c>
      <c r="D12" s="28">
        <v>165340.65</v>
      </c>
      <c r="E12" s="28"/>
      <c r="F12" s="53">
        <f t="shared" si="0"/>
        <v>165340.65</v>
      </c>
      <c r="G12" s="28">
        <v>165522.51</v>
      </c>
      <c r="H12" s="28"/>
      <c r="I12" s="53">
        <f t="shared" si="1"/>
        <v>165522.51</v>
      </c>
      <c r="J12" s="53">
        <f t="shared" si="2"/>
        <v>181.86000000001513</v>
      </c>
      <c r="K12" s="10">
        <f t="shared" si="3"/>
        <v>0.10999110019224863</v>
      </c>
      <c r="L12" s="10">
        <f t="shared" si="4"/>
        <v>1</v>
      </c>
    </row>
    <row r="13" spans="1:12" customFormat="1" ht="30" x14ac:dyDescent="0.25">
      <c r="A13" s="8" t="s">
        <v>19</v>
      </c>
      <c r="B13" s="2" t="s">
        <v>2</v>
      </c>
      <c r="C13" s="9">
        <v>1</v>
      </c>
      <c r="D13" s="28">
        <v>795.44</v>
      </c>
      <c r="E13" s="28"/>
      <c r="F13" s="53">
        <f t="shared" si="0"/>
        <v>795.44</v>
      </c>
      <c r="G13" s="28">
        <v>999.02</v>
      </c>
      <c r="H13" s="28"/>
      <c r="I13" s="53">
        <f t="shared" si="1"/>
        <v>999.02</v>
      </c>
      <c r="J13" s="53">
        <f t="shared" si="2"/>
        <v>203.57999999999993</v>
      </c>
      <c r="K13" s="10">
        <f t="shared" si="3"/>
        <v>25.593382278990234</v>
      </c>
      <c r="L13" s="10">
        <f t="shared" si="4"/>
        <v>0</v>
      </c>
    </row>
    <row r="14" spans="1:12" customFormat="1" ht="15" x14ac:dyDescent="0.25">
      <c r="A14" s="8" t="s">
        <v>20</v>
      </c>
      <c r="B14" s="2" t="s">
        <v>3</v>
      </c>
      <c r="C14" s="9">
        <v>1</v>
      </c>
      <c r="D14" s="28">
        <v>2082.1</v>
      </c>
      <c r="E14" s="28">
        <v>1118.47</v>
      </c>
      <c r="F14" s="53">
        <f t="shared" si="0"/>
        <v>3200.5699999999997</v>
      </c>
      <c r="G14" s="28">
        <v>1254.26</v>
      </c>
      <c r="H14" s="28">
        <v>5544.53</v>
      </c>
      <c r="I14" s="53">
        <f t="shared" si="1"/>
        <v>6798.79</v>
      </c>
      <c r="J14" s="53">
        <f t="shared" si="2"/>
        <v>3598.2200000000003</v>
      </c>
      <c r="K14" s="10">
        <f t="shared" si="3"/>
        <v>112.42434941276086</v>
      </c>
      <c r="L14" s="10">
        <f t="shared" si="4"/>
        <v>0</v>
      </c>
    </row>
    <row r="15" spans="1:12" customFormat="1" ht="15" x14ac:dyDescent="0.25">
      <c r="A15" s="8" t="s">
        <v>21</v>
      </c>
      <c r="B15" s="2" t="s">
        <v>4</v>
      </c>
      <c r="C15" s="9">
        <v>1</v>
      </c>
      <c r="D15" s="28">
        <v>4356.71</v>
      </c>
      <c r="E15" s="28">
        <v>181869.1</v>
      </c>
      <c r="F15" s="53">
        <f t="shared" si="0"/>
        <v>186225.81</v>
      </c>
      <c r="G15" s="28">
        <v>5077.05</v>
      </c>
      <c r="H15" s="28">
        <v>176386.48</v>
      </c>
      <c r="I15" s="53">
        <f t="shared" si="1"/>
        <v>181463.53</v>
      </c>
      <c r="J15" s="53">
        <f t="shared" si="2"/>
        <v>-4762.2799999999988</v>
      </c>
      <c r="K15" s="10">
        <f t="shared" si="3"/>
        <v>-2.5572609940587716</v>
      </c>
      <c r="L15" s="10">
        <f t="shared" si="4"/>
        <v>1</v>
      </c>
    </row>
    <row r="16" spans="1:12" customFormat="1" ht="15" x14ac:dyDescent="0.25">
      <c r="A16" s="8" t="s">
        <v>22</v>
      </c>
      <c r="B16" s="2" t="s">
        <v>5</v>
      </c>
      <c r="C16" s="9">
        <v>1</v>
      </c>
      <c r="D16" s="28">
        <v>224.68</v>
      </c>
      <c r="E16" s="28">
        <v>13642.97</v>
      </c>
      <c r="F16" s="53">
        <f t="shared" si="0"/>
        <v>13867.65</v>
      </c>
      <c r="G16" s="28">
        <v>132.18</v>
      </c>
      <c r="H16" s="28">
        <v>17267.150000000001</v>
      </c>
      <c r="I16" s="53">
        <f t="shared" si="1"/>
        <v>17399.330000000002</v>
      </c>
      <c r="J16" s="53">
        <f t="shared" si="2"/>
        <v>3531.6800000000021</v>
      </c>
      <c r="K16" s="10">
        <f t="shared" si="3"/>
        <v>25.467040197870602</v>
      </c>
      <c r="L16" s="10">
        <f t="shared" si="4"/>
        <v>0</v>
      </c>
    </row>
    <row r="17" spans="1:12" customFormat="1" ht="30" x14ac:dyDescent="0.25">
      <c r="A17" s="8" t="s">
        <v>23</v>
      </c>
      <c r="B17" s="2" t="s">
        <v>6</v>
      </c>
      <c r="C17" s="9">
        <v>1</v>
      </c>
      <c r="D17" s="28">
        <v>3598.47</v>
      </c>
      <c r="E17" s="28">
        <v>49207.05</v>
      </c>
      <c r="F17" s="53">
        <f t="shared" si="0"/>
        <v>52805.520000000004</v>
      </c>
      <c r="G17" s="28">
        <v>2774.73</v>
      </c>
      <c r="H17" s="28">
        <v>26890.32</v>
      </c>
      <c r="I17" s="53">
        <f t="shared" si="1"/>
        <v>29665.05</v>
      </c>
      <c r="J17" s="53">
        <f t="shared" si="2"/>
        <v>-23140.470000000005</v>
      </c>
      <c r="K17" s="10">
        <f t="shared" si="3"/>
        <v>-43.822066329429198</v>
      </c>
      <c r="L17" s="10">
        <f t="shared" si="4"/>
        <v>1</v>
      </c>
    </row>
    <row r="18" spans="1:12" customFormat="1" ht="15" x14ac:dyDescent="0.25">
      <c r="A18" s="8" t="s">
        <v>24</v>
      </c>
      <c r="B18" s="2" t="s">
        <v>7</v>
      </c>
      <c r="C18" s="9">
        <v>1</v>
      </c>
      <c r="D18" s="28">
        <v>862.83</v>
      </c>
      <c r="E18" s="28"/>
      <c r="F18" s="53">
        <f t="shared" si="0"/>
        <v>862.83</v>
      </c>
      <c r="G18" s="28">
        <v>1004.81</v>
      </c>
      <c r="H18" s="28"/>
      <c r="I18" s="53">
        <f t="shared" si="1"/>
        <v>1004.81</v>
      </c>
      <c r="J18" s="53">
        <f t="shared" si="2"/>
        <v>141.9799999999999</v>
      </c>
      <c r="K18" s="10">
        <f t="shared" si="3"/>
        <v>16.45515339058678</v>
      </c>
      <c r="L18" s="10">
        <f t="shared" si="4"/>
        <v>0</v>
      </c>
    </row>
    <row r="19" spans="1:12" customFormat="1" ht="30" x14ac:dyDescent="0.25">
      <c r="A19" s="8" t="s">
        <v>25</v>
      </c>
      <c r="B19" s="2" t="s">
        <v>8</v>
      </c>
      <c r="C19" s="9">
        <v>1</v>
      </c>
      <c r="D19" s="28">
        <v>3897.7</v>
      </c>
      <c r="E19" s="28"/>
      <c r="F19" s="53">
        <f t="shared" si="0"/>
        <v>3897.7</v>
      </c>
      <c r="G19" s="28">
        <v>4398.68</v>
      </c>
      <c r="H19" s="28"/>
      <c r="I19" s="53">
        <f t="shared" si="1"/>
        <v>4398.68</v>
      </c>
      <c r="J19" s="53">
        <f t="shared" si="2"/>
        <v>500.98000000000047</v>
      </c>
      <c r="K19" s="10">
        <f t="shared" si="3"/>
        <v>12.853221130410255</v>
      </c>
      <c r="L19" s="10">
        <f t="shared" si="4"/>
        <v>0</v>
      </c>
    </row>
    <row r="20" spans="1:12" customFormat="1" ht="15" x14ac:dyDescent="0.25">
      <c r="A20" s="8" t="s">
        <v>26</v>
      </c>
      <c r="B20" s="2" t="s">
        <v>9</v>
      </c>
      <c r="C20" s="9">
        <v>1</v>
      </c>
      <c r="D20" s="28">
        <v>619.35</v>
      </c>
      <c r="E20" s="28"/>
      <c r="F20" s="53">
        <f t="shared" si="0"/>
        <v>619.35</v>
      </c>
      <c r="G20" s="28">
        <v>1539.73</v>
      </c>
      <c r="H20" s="28"/>
      <c r="I20" s="53">
        <f t="shared" si="1"/>
        <v>1539.73</v>
      </c>
      <c r="J20" s="53">
        <f t="shared" si="2"/>
        <v>920.38</v>
      </c>
      <c r="K20" s="10">
        <f t="shared" si="3"/>
        <v>148.60418180350368</v>
      </c>
      <c r="L20" s="10">
        <f t="shared" si="4"/>
        <v>0</v>
      </c>
    </row>
    <row r="21" spans="1:12" customFormat="1" ht="30" x14ac:dyDescent="0.25">
      <c r="A21" s="8" t="s">
        <v>27</v>
      </c>
      <c r="B21" s="2" t="s">
        <v>10</v>
      </c>
      <c r="C21" s="9">
        <v>1</v>
      </c>
      <c r="D21" s="28">
        <v>2560.11</v>
      </c>
      <c r="E21" s="28"/>
      <c r="F21" s="53">
        <f t="shared" si="0"/>
        <v>2560.11</v>
      </c>
      <c r="G21" s="28">
        <v>1120.3699999999999</v>
      </c>
      <c r="H21" s="28"/>
      <c r="I21" s="53">
        <f t="shared" si="1"/>
        <v>1120.3699999999999</v>
      </c>
      <c r="J21" s="53">
        <f t="shared" si="2"/>
        <v>-1439.7400000000002</v>
      </c>
      <c r="K21" s="10">
        <f t="shared" si="3"/>
        <v>-56.237427298045795</v>
      </c>
      <c r="L21" s="10">
        <f t="shared" si="4"/>
        <v>1</v>
      </c>
    </row>
    <row r="22" spans="1:12" customFormat="1" ht="30" x14ac:dyDescent="0.25">
      <c r="A22" s="8" t="s">
        <v>28</v>
      </c>
      <c r="B22" s="2" t="s">
        <v>11</v>
      </c>
      <c r="C22" s="9">
        <v>1</v>
      </c>
      <c r="D22" s="28">
        <v>1054.52</v>
      </c>
      <c r="E22" s="28"/>
      <c r="F22" s="53">
        <f t="shared" si="0"/>
        <v>1054.52</v>
      </c>
      <c r="G22" s="28">
        <v>2255.54</v>
      </c>
      <c r="H22" s="28"/>
      <c r="I22" s="53">
        <f t="shared" si="1"/>
        <v>2255.54</v>
      </c>
      <c r="J22" s="53">
        <f t="shared" si="2"/>
        <v>1201.02</v>
      </c>
      <c r="K22" s="10">
        <f t="shared" si="3"/>
        <v>113.89257671736904</v>
      </c>
      <c r="L22" s="10">
        <f t="shared" si="4"/>
        <v>0</v>
      </c>
    </row>
    <row r="23" spans="1:12" customFormat="1" ht="30" x14ac:dyDescent="0.25">
      <c r="A23" s="8" t="s">
        <v>29</v>
      </c>
      <c r="B23" s="2" t="s">
        <v>12</v>
      </c>
      <c r="C23" s="9">
        <v>1</v>
      </c>
      <c r="D23" s="28">
        <v>1009</v>
      </c>
      <c r="E23" s="28"/>
      <c r="F23" s="53">
        <f t="shared" si="0"/>
        <v>1009</v>
      </c>
      <c r="G23" s="28">
        <v>1350</v>
      </c>
      <c r="H23" s="28"/>
      <c r="I23" s="53">
        <f t="shared" si="1"/>
        <v>1350</v>
      </c>
      <c r="J23" s="53">
        <f t="shared" si="2"/>
        <v>341</v>
      </c>
      <c r="K23" s="10">
        <f t="shared" si="3"/>
        <v>33.795837462834491</v>
      </c>
      <c r="L23" s="10">
        <f t="shared" si="4"/>
        <v>0</v>
      </c>
    </row>
    <row r="24" spans="1:12" customFormat="1" ht="15" x14ac:dyDescent="0.25">
      <c r="A24" s="8"/>
      <c r="B24" s="3" t="s">
        <v>30</v>
      </c>
      <c r="C24" s="13"/>
      <c r="D24" s="28">
        <v>235983.28</v>
      </c>
      <c r="E24" s="28">
        <v>246238.1</v>
      </c>
      <c r="F24" s="34">
        <v>482221.38</v>
      </c>
      <c r="G24" s="28">
        <v>280143.08</v>
      </c>
      <c r="H24" s="28">
        <v>226276.1</v>
      </c>
      <c r="I24" s="34">
        <v>506419.18</v>
      </c>
      <c r="J24" s="34">
        <v>24197.8</v>
      </c>
      <c r="K24" s="14">
        <v>33.603899308888401</v>
      </c>
      <c r="L24" s="14">
        <v>0.3125</v>
      </c>
    </row>
  </sheetData>
  <sheetProtection algorithmName="SHA-512" hashValue="GKe4nsHYYADdPZoiTdhR7R0IJXgC7vCVCYCAJUIzZxH3HK8WhlptB6R5X4ncOKCFITcAVX0WHhAdK8TrGm3gDQ==" saltValue="dAz74unYnNJWJhlf5hT5Sg==" spinCount="100000" sheet="1" objects="1" scenarios="1" formatCells="0" formatColumns="0" formatRows="0" deleteColumns="0" deleteRows="0"/>
  <protectedRanges>
    <protectedRange sqref="C8:C24" name="krista_tr_237_0_5"/>
    <protectedRange sqref="F8:F24" name="krista_tf_8605_0_4"/>
    <protectedRange sqref="I8:I24" name="krista_tf_8606_0_4"/>
    <protectedRange sqref="J8:J24" name="krista_tf_8269_0_4"/>
    <protectedRange sqref="K8:K24" name="krista_tr_296_0_4"/>
    <protectedRange sqref="L8:L24" name="krista_tr_238_0_4"/>
  </protectedRanges>
  <mergeCells count="9">
    <mergeCell ref="K5:K6"/>
    <mergeCell ref="L5:L6"/>
    <mergeCell ref="J5:J6"/>
    <mergeCell ref="A2:G2"/>
    <mergeCell ref="A5:A6"/>
    <mergeCell ref="B5:B6"/>
    <mergeCell ref="C5:C6"/>
    <mergeCell ref="D5:F5"/>
    <mergeCell ref="G5:I5"/>
  </mergeCells>
  <dataValidations count="1">
    <dataValidation type="list" allowBlank="1" showDropDown="1" showInputMessage="1" showErrorMessage="1" sqref="C8:C24">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8607" r:id="rId5"/>
    <customPr name="8608" r:id="rId6"/>
    <customPr name="krista_fm_columnsmarkup" r:id="rId7"/>
    <customPr name="krista_fm_consts" r:id="rId8"/>
    <customPr name="krista_fm_Events" r:id="rId9"/>
    <customPr name="krista_fm_metadataXML" r:id="rId10"/>
    <customPr name="krista_fm_rowsaxis" r:id="rId11"/>
    <customPr name="krista_fm_rowsmarkup" r:id="rId12"/>
    <customPr name="krista_SheetHistory" r:id="rId13"/>
    <customPr name="p3" r:id="rId14"/>
    <customPr name="p8" r:id="rId15"/>
    <customPr name="p9" r:id="rId16"/>
  </customProperties>
  <legacyDrawing r:id="rId17"/>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13" style="7" hidden="1" customWidth="1"/>
    <col min="5" max="5" width="50.5703125" style="7" customWidth="1"/>
    <col min="6" max="6" width="11.140625" style="7" customWidth="1"/>
    <col min="7" max="7" width="21.42578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54" customHeight="1" x14ac:dyDescent="0.2">
      <c r="A2" s="79" t="s">
        <v>228</v>
      </c>
      <c r="B2" s="79"/>
      <c r="C2" s="79"/>
      <c r="D2" s="79"/>
      <c r="E2" s="79"/>
      <c r="F2" s="79"/>
      <c r="G2" s="79"/>
      <c r="H2" s="15"/>
      <c r="I2" s="15"/>
    </row>
    <row r="3" spans="1:9" ht="11.25" customHeight="1" thickBot="1" x14ac:dyDescent="0.25">
      <c r="A3" s="15"/>
      <c r="B3" s="16"/>
      <c r="C3" s="16"/>
      <c r="D3" s="16"/>
      <c r="E3" s="16"/>
    </row>
    <row r="4" spans="1:9" ht="66" customHeight="1" thickBot="1" x14ac:dyDescent="0.25">
      <c r="A4" s="48" t="s">
        <v>13</v>
      </c>
      <c r="B4" s="46" t="s">
        <v>14</v>
      </c>
      <c r="C4" s="47" t="s">
        <v>123</v>
      </c>
      <c r="D4" s="82" t="s">
        <v>230</v>
      </c>
      <c r="E4" s="84"/>
      <c r="F4" s="82" t="s">
        <v>210</v>
      </c>
      <c r="G4" s="84"/>
      <c r="H4" s="45" t="s">
        <v>229</v>
      </c>
      <c r="I4" s="45" t="s">
        <v>124</v>
      </c>
    </row>
    <row r="5" spans="1:9" customFormat="1" ht="15" x14ac:dyDescent="0.25">
      <c r="A5" s="1" t="s">
        <v>13</v>
      </c>
      <c r="B5" s="1" t="s">
        <v>15</v>
      </c>
      <c r="C5" s="4" t="s">
        <v>43</v>
      </c>
      <c r="D5" s="27" t="s">
        <v>54</v>
      </c>
      <c r="E5" s="17" t="s">
        <v>146</v>
      </c>
      <c r="F5" s="27" t="s">
        <v>106</v>
      </c>
      <c r="G5" s="17" t="s">
        <v>147</v>
      </c>
      <c r="H5" s="4" t="s">
        <v>16</v>
      </c>
      <c r="I5" s="4" t="s">
        <v>44</v>
      </c>
    </row>
    <row r="6" spans="1:9" customFormat="1" ht="15" x14ac:dyDescent="0.25">
      <c r="A6" s="8" t="s">
        <v>276</v>
      </c>
      <c r="B6" s="2" t="s">
        <v>273</v>
      </c>
      <c r="C6" s="9">
        <v>0</v>
      </c>
      <c r="D6" s="54"/>
      <c r="E6" s="5" t="str">
        <f t="shared" ref="E6:E9" si="0">IF(D6="","",D6)</f>
        <v/>
      </c>
      <c r="F6" s="54">
        <v>0</v>
      </c>
      <c r="G6" s="5">
        <f t="shared" ref="G6:G21" si="1">IF(F6="","",F6)</f>
        <v>0</v>
      </c>
      <c r="H6" s="10" t="str">
        <f t="shared" ref="H6:H21" si="2">IF(OR(C6=0,C6=""),"",(100*E6/G6))</f>
        <v/>
      </c>
      <c r="I6" s="10" t="str">
        <f t="shared" ref="I6:I21" si="3">IF(H6="","",IF(H6&gt;=99,1,0))</f>
        <v/>
      </c>
    </row>
    <row r="7" spans="1:9" customFormat="1" ht="15" x14ac:dyDescent="0.25">
      <c r="A7" s="8" t="s">
        <v>17</v>
      </c>
      <c r="B7" s="2" t="s">
        <v>0</v>
      </c>
      <c r="C7" s="9">
        <v>1</v>
      </c>
      <c r="D7" s="54"/>
      <c r="E7" s="5">
        <v>4</v>
      </c>
      <c r="F7" s="54">
        <v>11</v>
      </c>
      <c r="G7" s="5">
        <f t="shared" si="1"/>
        <v>11</v>
      </c>
      <c r="H7" s="10">
        <f t="shared" si="2"/>
        <v>36.363636363636367</v>
      </c>
      <c r="I7" s="10">
        <f t="shared" si="3"/>
        <v>0</v>
      </c>
    </row>
    <row r="8" spans="1:9" customFormat="1" ht="15" x14ac:dyDescent="0.25">
      <c r="A8" s="8" t="s">
        <v>277</v>
      </c>
      <c r="B8" s="2" t="s">
        <v>274</v>
      </c>
      <c r="C8" s="9">
        <v>0</v>
      </c>
      <c r="D8" s="54"/>
      <c r="E8" s="5" t="str">
        <f t="shared" si="0"/>
        <v/>
      </c>
      <c r="F8" s="54">
        <v>0</v>
      </c>
      <c r="G8" s="5">
        <f t="shared" si="1"/>
        <v>0</v>
      </c>
      <c r="H8" s="10" t="str">
        <f t="shared" si="2"/>
        <v/>
      </c>
      <c r="I8" s="10" t="str">
        <f t="shared" si="3"/>
        <v/>
      </c>
    </row>
    <row r="9" spans="1:9" customFormat="1" ht="15" x14ac:dyDescent="0.25">
      <c r="A9" s="8" t="s">
        <v>278</v>
      </c>
      <c r="B9" s="2" t="s">
        <v>275</v>
      </c>
      <c r="C9" s="9">
        <v>0</v>
      </c>
      <c r="D9" s="54"/>
      <c r="E9" s="5" t="str">
        <f t="shared" si="0"/>
        <v/>
      </c>
      <c r="F9" s="54">
        <v>0</v>
      </c>
      <c r="G9" s="5">
        <f t="shared" si="1"/>
        <v>0</v>
      </c>
      <c r="H9" s="10" t="str">
        <f t="shared" si="2"/>
        <v/>
      </c>
      <c r="I9" s="10" t="str">
        <f t="shared" si="3"/>
        <v/>
      </c>
    </row>
    <row r="10" spans="1:9" customFormat="1" ht="15" x14ac:dyDescent="0.25">
      <c r="A10" s="8" t="s">
        <v>18</v>
      </c>
      <c r="B10" s="2" t="s">
        <v>1</v>
      </c>
      <c r="C10" s="9">
        <v>1</v>
      </c>
      <c r="D10" s="54"/>
      <c r="E10" s="5">
        <v>1</v>
      </c>
      <c r="F10" s="54">
        <v>1</v>
      </c>
      <c r="G10" s="5">
        <f t="shared" si="1"/>
        <v>1</v>
      </c>
      <c r="H10" s="10">
        <f t="shared" si="2"/>
        <v>100</v>
      </c>
      <c r="I10" s="10">
        <f t="shared" si="3"/>
        <v>1</v>
      </c>
    </row>
    <row r="11" spans="1:9" customFormat="1" ht="30" x14ac:dyDescent="0.25">
      <c r="A11" s="8" t="s">
        <v>19</v>
      </c>
      <c r="B11" s="2" t="s">
        <v>2</v>
      </c>
      <c r="C11" s="9">
        <v>1</v>
      </c>
      <c r="D11" s="54"/>
      <c r="E11" s="5">
        <v>1</v>
      </c>
      <c r="F11" s="54">
        <v>2</v>
      </c>
      <c r="G11" s="5">
        <v>1</v>
      </c>
      <c r="H11" s="10">
        <f t="shared" si="2"/>
        <v>100</v>
      </c>
      <c r="I11" s="10">
        <f t="shared" si="3"/>
        <v>1</v>
      </c>
    </row>
    <row r="12" spans="1:9" customFormat="1" ht="15" x14ac:dyDescent="0.25">
      <c r="A12" s="8" t="s">
        <v>20</v>
      </c>
      <c r="B12" s="2" t="s">
        <v>3</v>
      </c>
      <c r="C12" s="9">
        <v>1</v>
      </c>
      <c r="D12" s="54"/>
      <c r="E12" s="5">
        <v>3</v>
      </c>
      <c r="F12" s="54">
        <v>3</v>
      </c>
      <c r="G12" s="5">
        <f t="shared" si="1"/>
        <v>3</v>
      </c>
      <c r="H12" s="10">
        <f t="shared" si="2"/>
        <v>100</v>
      </c>
      <c r="I12" s="10">
        <f t="shared" si="3"/>
        <v>1</v>
      </c>
    </row>
    <row r="13" spans="1:9" customFormat="1" ht="15" x14ac:dyDescent="0.25">
      <c r="A13" s="8" t="s">
        <v>21</v>
      </c>
      <c r="B13" s="2" t="s">
        <v>4</v>
      </c>
      <c r="C13" s="9">
        <v>1</v>
      </c>
      <c r="D13" s="54"/>
      <c r="E13" s="5">
        <v>177</v>
      </c>
      <c r="F13" s="54">
        <v>173</v>
      </c>
      <c r="G13" s="5">
        <v>177</v>
      </c>
      <c r="H13" s="10">
        <f t="shared" si="2"/>
        <v>100</v>
      </c>
      <c r="I13" s="10">
        <f t="shared" si="3"/>
        <v>1</v>
      </c>
    </row>
    <row r="14" spans="1:9" customFormat="1" ht="15" x14ac:dyDescent="0.25">
      <c r="A14" s="8" t="s">
        <v>22</v>
      </c>
      <c r="B14" s="2" t="s">
        <v>5</v>
      </c>
      <c r="C14" s="9">
        <v>1</v>
      </c>
      <c r="D14" s="54"/>
      <c r="E14" s="5">
        <v>40</v>
      </c>
      <c r="F14" s="54">
        <v>35</v>
      </c>
      <c r="G14" s="5">
        <v>40</v>
      </c>
      <c r="H14" s="10">
        <f t="shared" si="2"/>
        <v>100</v>
      </c>
      <c r="I14" s="10">
        <f t="shared" si="3"/>
        <v>1</v>
      </c>
    </row>
    <row r="15" spans="1:9" customFormat="1" ht="30" x14ac:dyDescent="0.25">
      <c r="A15" s="8" t="s">
        <v>23</v>
      </c>
      <c r="B15" s="2" t="s">
        <v>6</v>
      </c>
      <c r="C15" s="9">
        <v>1</v>
      </c>
      <c r="D15" s="54"/>
      <c r="E15" s="5">
        <v>18</v>
      </c>
      <c r="F15" s="54">
        <v>18</v>
      </c>
      <c r="G15" s="5">
        <f t="shared" si="1"/>
        <v>18</v>
      </c>
      <c r="H15" s="10">
        <f t="shared" si="2"/>
        <v>100</v>
      </c>
      <c r="I15" s="10">
        <f t="shared" si="3"/>
        <v>1</v>
      </c>
    </row>
    <row r="16" spans="1:9" customFormat="1" ht="15" x14ac:dyDescent="0.25">
      <c r="A16" s="8" t="s">
        <v>24</v>
      </c>
      <c r="B16" s="2" t="s">
        <v>7</v>
      </c>
      <c r="C16" s="9">
        <v>1</v>
      </c>
      <c r="D16" s="54"/>
      <c r="E16" s="5">
        <v>2</v>
      </c>
      <c r="F16" s="54">
        <v>2</v>
      </c>
      <c r="G16" s="5">
        <f t="shared" si="1"/>
        <v>2</v>
      </c>
      <c r="H16" s="10">
        <f t="shared" si="2"/>
        <v>100</v>
      </c>
      <c r="I16" s="10">
        <f t="shared" si="3"/>
        <v>1</v>
      </c>
    </row>
    <row r="17" spans="1:9" customFormat="1" ht="30" x14ac:dyDescent="0.25">
      <c r="A17" s="8" t="s">
        <v>25</v>
      </c>
      <c r="B17" s="2" t="s">
        <v>8</v>
      </c>
      <c r="C17" s="9">
        <v>1</v>
      </c>
      <c r="D17" s="54"/>
      <c r="E17" s="5">
        <v>1</v>
      </c>
      <c r="F17" s="54">
        <v>2</v>
      </c>
      <c r="G17" s="5">
        <f t="shared" si="1"/>
        <v>2</v>
      </c>
      <c r="H17" s="10">
        <f t="shared" si="2"/>
        <v>50</v>
      </c>
      <c r="I17" s="10">
        <f t="shared" si="3"/>
        <v>0</v>
      </c>
    </row>
    <row r="18" spans="1:9" customFormat="1" ht="15" x14ac:dyDescent="0.25">
      <c r="A18" s="8" t="s">
        <v>26</v>
      </c>
      <c r="B18" s="2" t="s">
        <v>9</v>
      </c>
      <c r="C18" s="9">
        <v>1</v>
      </c>
      <c r="D18" s="54"/>
      <c r="E18" s="5">
        <v>1</v>
      </c>
      <c r="F18" s="54">
        <v>1</v>
      </c>
      <c r="G18" s="5">
        <f t="shared" si="1"/>
        <v>1</v>
      </c>
      <c r="H18" s="10">
        <f t="shared" si="2"/>
        <v>100</v>
      </c>
      <c r="I18" s="10">
        <f t="shared" si="3"/>
        <v>1</v>
      </c>
    </row>
    <row r="19" spans="1:9" customFormat="1" ht="30" x14ac:dyDescent="0.25">
      <c r="A19" s="8" t="s">
        <v>27</v>
      </c>
      <c r="B19" s="2" t="s">
        <v>10</v>
      </c>
      <c r="C19" s="9">
        <v>1</v>
      </c>
      <c r="D19" s="54"/>
      <c r="E19" s="5">
        <v>1</v>
      </c>
      <c r="F19" s="54">
        <v>1</v>
      </c>
      <c r="G19" s="5">
        <f t="shared" si="1"/>
        <v>1</v>
      </c>
      <c r="H19" s="10">
        <f t="shared" si="2"/>
        <v>100</v>
      </c>
      <c r="I19" s="10">
        <f t="shared" si="3"/>
        <v>1</v>
      </c>
    </row>
    <row r="20" spans="1:9" customFormat="1" ht="30" x14ac:dyDescent="0.25">
      <c r="A20" s="8" t="s">
        <v>28</v>
      </c>
      <c r="B20" s="2" t="s">
        <v>11</v>
      </c>
      <c r="C20" s="9">
        <v>1</v>
      </c>
      <c r="D20" s="54"/>
      <c r="E20" s="5">
        <v>1</v>
      </c>
      <c r="F20" s="54">
        <v>1</v>
      </c>
      <c r="G20" s="5">
        <f t="shared" si="1"/>
        <v>1</v>
      </c>
      <c r="H20" s="10">
        <f t="shared" si="2"/>
        <v>100</v>
      </c>
      <c r="I20" s="10">
        <f t="shared" si="3"/>
        <v>1</v>
      </c>
    </row>
    <row r="21" spans="1:9" customFormat="1" ht="30" x14ac:dyDescent="0.25">
      <c r="A21" s="8" t="s">
        <v>29</v>
      </c>
      <c r="B21" s="2" t="s">
        <v>12</v>
      </c>
      <c r="C21" s="9">
        <v>1</v>
      </c>
      <c r="D21" s="54"/>
      <c r="E21" s="5">
        <v>1</v>
      </c>
      <c r="F21" s="54">
        <v>1</v>
      </c>
      <c r="G21" s="5">
        <f t="shared" si="1"/>
        <v>1</v>
      </c>
      <c r="H21" s="10">
        <f t="shared" si="2"/>
        <v>100</v>
      </c>
      <c r="I21" s="10">
        <f t="shared" si="3"/>
        <v>1</v>
      </c>
    </row>
    <row r="22" spans="1:9" customFormat="1" ht="15" x14ac:dyDescent="0.25">
      <c r="A22" s="8"/>
      <c r="B22" s="3" t="s">
        <v>30</v>
      </c>
      <c r="C22" s="13"/>
      <c r="D22" s="54"/>
      <c r="E22" s="6"/>
      <c r="F22" s="54"/>
      <c r="G22" s="6">
        <v>251</v>
      </c>
      <c r="H22" s="14"/>
      <c r="I22" s="14"/>
    </row>
  </sheetData>
  <sheetProtection algorithmName="SHA-512" hashValue="iBGlf55pDqdpVtGKYT0OnhdFxO3Mm9T/cmYZ1HlLjisZJSUM/vmIrXAqNS0xbQTQYWRLgY+k6uGZRXFTe5nVtA==" saltValue="+9+Hl8x0x04N92zQgtyfjQ==" spinCount="100000" sheet="1" objects="1" scenarios="1" formatCells="0" formatColumns="0" formatRows="0" deleteColumns="0" deleteRows="0"/>
  <protectedRanges>
    <protectedRange sqref="C6:C22" name="krista_tr_237_0_5"/>
    <protectedRange sqref="E6:E22" name="krista_tf_8481_0_4"/>
    <protectedRange sqref="G6:G22" name="krista_tf_8482_0_4"/>
    <protectedRange sqref="H6:H22" name="krista_tr_296_0_4"/>
    <protectedRange sqref="I6:I22" name="krista_tr_238_0_4"/>
  </protectedRanges>
  <mergeCells count="3">
    <mergeCell ref="A2:G2"/>
    <mergeCell ref="F4:G4"/>
    <mergeCell ref="D4:E4"/>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I22"/>
  <sheetViews>
    <sheetView view="pageBreakPreview" topLeftCell="A5"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1.42578125" style="7" customWidth="1"/>
    <col min="5" max="5" width="33.140625" style="7" customWidth="1"/>
    <col min="6" max="6" width="36.28515625" style="7" customWidth="1"/>
    <col min="7" max="7" width="19.42578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212</v>
      </c>
      <c r="B2" s="79"/>
      <c r="C2" s="79"/>
      <c r="D2" s="79"/>
      <c r="E2" s="79"/>
      <c r="F2" s="79"/>
      <c r="G2" s="79"/>
      <c r="H2" s="79"/>
      <c r="I2" s="79"/>
    </row>
    <row r="3" spans="1:9" ht="14.25" customHeight="1" thickBot="1" x14ac:dyDescent="0.25">
      <c r="A3" s="15"/>
      <c r="B3" s="16"/>
      <c r="C3" s="16"/>
      <c r="D3" s="16"/>
      <c r="E3" s="16"/>
    </row>
    <row r="4" spans="1:9" ht="155.25" customHeight="1" x14ac:dyDescent="0.2">
      <c r="A4" s="52" t="s">
        <v>13</v>
      </c>
      <c r="B4" s="50" t="s">
        <v>14</v>
      </c>
      <c r="C4" s="51" t="s">
        <v>128</v>
      </c>
      <c r="D4" s="51" t="s">
        <v>192</v>
      </c>
      <c r="E4" s="51" t="s">
        <v>193</v>
      </c>
      <c r="F4" s="51" t="s">
        <v>127</v>
      </c>
      <c r="G4" s="51" t="s">
        <v>194</v>
      </c>
      <c r="H4" s="49" t="s">
        <v>129</v>
      </c>
      <c r="I4" s="49" t="s">
        <v>130</v>
      </c>
    </row>
    <row r="5" spans="1:9" customFormat="1" ht="15" x14ac:dyDescent="0.25">
      <c r="A5" s="1" t="s">
        <v>13</v>
      </c>
      <c r="B5" s="1" t="s">
        <v>15</v>
      </c>
      <c r="C5" s="4" t="s">
        <v>43</v>
      </c>
      <c r="D5" s="17" t="s">
        <v>131</v>
      </c>
      <c r="E5" s="17" t="s">
        <v>132</v>
      </c>
      <c r="F5" s="17" t="s">
        <v>133</v>
      </c>
      <c r="G5" s="17" t="s">
        <v>54</v>
      </c>
      <c r="H5" s="4" t="s">
        <v>16</v>
      </c>
      <c r="I5" s="4" t="s">
        <v>44</v>
      </c>
    </row>
    <row r="6" spans="1:9" customFormat="1" ht="15" x14ac:dyDescent="0.25">
      <c r="A6" s="8" t="s">
        <v>276</v>
      </c>
      <c r="B6" s="2" t="s">
        <v>273</v>
      </c>
      <c r="C6" s="9">
        <v>1</v>
      </c>
      <c r="D6" s="5">
        <v>0</v>
      </c>
      <c r="E6" s="5">
        <v>2</v>
      </c>
      <c r="F6" s="5">
        <v>0</v>
      </c>
      <c r="G6" s="5">
        <v>2</v>
      </c>
      <c r="H6" s="10">
        <f t="shared" ref="H6:H21" si="0">IF(OR(C6=0,C6=""),"",100*(1.5*D6+1.2*E6+0.9*F6)/G6)</f>
        <v>120</v>
      </c>
      <c r="I6" s="10">
        <f t="shared" ref="I6:I21" si="1">IF(H6="","",IF(H6&gt;=120,1,IF(AND(H6&gt;100,H6&lt;120),((H6-100)/20),IF(H6&lt;=100,0))))</f>
        <v>1</v>
      </c>
    </row>
    <row r="7" spans="1:9" customFormat="1" ht="15" x14ac:dyDescent="0.25">
      <c r="A7" s="8" t="s">
        <v>17</v>
      </c>
      <c r="B7" s="2" t="s">
        <v>0</v>
      </c>
      <c r="C7" s="9">
        <v>1</v>
      </c>
      <c r="D7" s="5">
        <v>0</v>
      </c>
      <c r="E7" s="5">
        <v>13</v>
      </c>
      <c r="F7" s="5">
        <v>0</v>
      </c>
      <c r="G7" s="5">
        <v>13</v>
      </c>
      <c r="H7" s="10">
        <f t="shared" si="0"/>
        <v>120</v>
      </c>
      <c r="I7" s="10">
        <f t="shared" si="1"/>
        <v>1</v>
      </c>
    </row>
    <row r="8" spans="1:9" customFormat="1" ht="15" x14ac:dyDescent="0.25">
      <c r="A8" s="8" t="s">
        <v>277</v>
      </c>
      <c r="B8" s="2" t="s">
        <v>274</v>
      </c>
      <c r="C8" s="9">
        <v>1</v>
      </c>
      <c r="D8" s="5">
        <v>0</v>
      </c>
      <c r="E8" s="5">
        <v>3</v>
      </c>
      <c r="F8" s="5">
        <v>0</v>
      </c>
      <c r="G8" s="5">
        <v>3</v>
      </c>
      <c r="H8" s="10">
        <f t="shared" si="0"/>
        <v>119.99999999999999</v>
      </c>
      <c r="I8" s="10">
        <f t="shared" si="1"/>
        <v>1</v>
      </c>
    </row>
    <row r="9" spans="1:9" customFormat="1" ht="15" x14ac:dyDescent="0.25">
      <c r="A9" s="8" t="s">
        <v>278</v>
      </c>
      <c r="B9" s="2" t="s">
        <v>275</v>
      </c>
      <c r="C9" s="9">
        <v>1</v>
      </c>
      <c r="D9" s="5">
        <v>0</v>
      </c>
      <c r="E9" s="5">
        <v>2</v>
      </c>
      <c r="F9" s="5">
        <v>0</v>
      </c>
      <c r="G9" s="5">
        <v>2</v>
      </c>
      <c r="H9" s="10">
        <f t="shared" si="0"/>
        <v>120</v>
      </c>
      <c r="I9" s="10">
        <f t="shared" si="1"/>
        <v>1</v>
      </c>
    </row>
    <row r="10" spans="1:9" customFormat="1" ht="15" x14ac:dyDescent="0.25">
      <c r="A10" s="8" t="s">
        <v>18</v>
      </c>
      <c r="B10" s="2" t="s">
        <v>1</v>
      </c>
      <c r="C10" s="9">
        <v>1</v>
      </c>
      <c r="D10" s="5">
        <v>0</v>
      </c>
      <c r="E10" s="5">
        <v>6</v>
      </c>
      <c r="F10" s="5">
        <v>0</v>
      </c>
      <c r="G10" s="5">
        <v>6</v>
      </c>
      <c r="H10" s="10">
        <f t="shared" si="0"/>
        <v>119.99999999999999</v>
      </c>
      <c r="I10" s="10">
        <f t="shared" si="1"/>
        <v>1</v>
      </c>
    </row>
    <row r="11" spans="1:9" customFormat="1" ht="30" x14ac:dyDescent="0.25">
      <c r="A11" s="8" t="s">
        <v>19</v>
      </c>
      <c r="B11" s="2" t="s">
        <v>2</v>
      </c>
      <c r="C11" s="9">
        <v>1</v>
      </c>
      <c r="D11" s="5">
        <v>0</v>
      </c>
      <c r="E11" s="5">
        <v>3</v>
      </c>
      <c r="F11" s="5">
        <v>0</v>
      </c>
      <c r="G11" s="5">
        <v>3</v>
      </c>
      <c r="H11" s="10">
        <f t="shared" si="0"/>
        <v>119.99999999999999</v>
      </c>
      <c r="I11" s="10">
        <f t="shared" si="1"/>
        <v>1</v>
      </c>
    </row>
    <row r="12" spans="1:9" customFormat="1" ht="15" x14ac:dyDescent="0.25">
      <c r="A12" s="8" t="s">
        <v>20</v>
      </c>
      <c r="B12" s="2" t="s">
        <v>3</v>
      </c>
      <c r="C12" s="9">
        <v>1</v>
      </c>
      <c r="D12" s="5">
        <v>0</v>
      </c>
      <c r="E12" s="5">
        <v>7</v>
      </c>
      <c r="F12" s="5">
        <v>0</v>
      </c>
      <c r="G12" s="5">
        <v>7</v>
      </c>
      <c r="H12" s="10">
        <f t="shared" si="0"/>
        <v>120</v>
      </c>
      <c r="I12" s="10">
        <f t="shared" si="1"/>
        <v>1</v>
      </c>
    </row>
    <row r="13" spans="1:9" customFormat="1" ht="15" x14ac:dyDescent="0.25">
      <c r="A13" s="8" t="s">
        <v>21</v>
      </c>
      <c r="B13" s="2" t="s">
        <v>4</v>
      </c>
      <c r="C13" s="9">
        <v>1</v>
      </c>
      <c r="D13" s="5">
        <v>0</v>
      </c>
      <c r="E13" s="5">
        <v>30</v>
      </c>
      <c r="F13" s="5">
        <v>1</v>
      </c>
      <c r="G13" s="5">
        <v>31</v>
      </c>
      <c r="H13" s="10">
        <f t="shared" si="0"/>
        <v>119.03225806451613</v>
      </c>
      <c r="I13" s="10">
        <f t="shared" si="1"/>
        <v>0.95161290322580638</v>
      </c>
    </row>
    <row r="14" spans="1:9" customFormat="1" ht="15" x14ac:dyDescent="0.25">
      <c r="A14" s="8" t="s">
        <v>22</v>
      </c>
      <c r="B14" s="2" t="s">
        <v>5</v>
      </c>
      <c r="C14" s="9">
        <v>1</v>
      </c>
      <c r="D14" s="5">
        <v>0</v>
      </c>
      <c r="E14" s="5">
        <v>6</v>
      </c>
      <c r="F14" s="5">
        <v>0</v>
      </c>
      <c r="G14" s="5">
        <v>6</v>
      </c>
      <c r="H14" s="10">
        <f t="shared" si="0"/>
        <v>119.99999999999999</v>
      </c>
      <c r="I14" s="10">
        <f t="shared" si="1"/>
        <v>1</v>
      </c>
    </row>
    <row r="15" spans="1:9" customFormat="1" ht="30" x14ac:dyDescent="0.25">
      <c r="A15" s="8" t="s">
        <v>23</v>
      </c>
      <c r="B15" s="2" t="s">
        <v>6</v>
      </c>
      <c r="C15" s="9">
        <v>1</v>
      </c>
      <c r="D15" s="5">
        <v>0</v>
      </c>
      <c r="E15" s="5">
        <v>35</v>
      </c>
      <c r="F15" s="5">
        <v>2</v>
      </c>
      <c r="G15" s="5">
        <v>39</v>
      </c>
      <c r="H15" s="10">
        <f t="shared" si="0"/>
        <v>112.30769230769231</v>
      </c>
      <c r="I15" s="10">
        <f t="shared" si="1"/>
        <v>0.61538461538461531</v>
      </c>
    </row>
    <row r="16" spans="1:9" customFormat="1" ht="15" x14ac:dyDescent="0.25">
      <c r="A16" s="8" t="s">
        <v>24</v>
      </c>
      <c r="B16" s="2" t="s">
        <v>7</v>
      </c>
      <c r="C16" s="9">
        <v>1</v>
      </c>
      <c r="D16" s="5">
        <v>0</v>
      </c>
      <c r="E16" s="5">
        <v>2</v>
      </c>
      <c r="F16" s="5">
        <v>0</v>
      </c>
      <c r="G16" s="5">
        <v>2</v>
      </c>
      <c r="H16" s="10">
        <f t="shared" si="0"/>
        <v>120</v>
      </c>
      <c r="I16" s="10">
        <f t="shared" si="1"/>
        <v>1</v>
      </c>
    </row>
    <row r="17" spans="1:9" customFormat="1" ht="30" x14ac:dyDescent="0.25">
      <c r="A17" s="8" t="s">
        <v>25</v>
      </c>
      <c r="B17" s="2" t="s">
        <v>8</v>
      </c>
      <c r="C17" s="9">
        <v>1</v>
      </c>
      <c r="D17" s="5">
        <v>0</v>
      </c>
      <c r="E17" s="5">
        <v>4</v>
      </c>
      <c r="F17" s="5">
        <v>0</v>
      </c>
      <c r="G17" s="5">
        <v>4</v>
      </c>
      <c r="H17" s="10">
        <f t="shared" si="0"/>
        <v>120</v>
      </c>
      <c r="I17" s="10">
        <f t="shared" si="1"/>
        <v>1</v>
      </c>
    </row>
    <row r="18" spans="1:9" customFormat="1" ht="15" x14ac:dyDescent="0.25">
      <c r="A18" s="8" t="s">
        <v>26</v>
      </c>
      <c r="B18" s="2" t="s">
        <v>9</v>
      </c>
      <c r="C18" s="9">
        <v>1</v>
      </c>
      <c r="D18" s="5">
        <v>0</v>
      </c>
      <c r="E18" s="5">
        <v>9</v>
      </c>
      <c r="F18" s="5">
        <v>1</v>
      </c>
      <c r="G18" s="5">
        <v>10</v>
      </c>
      <c r="H18" s="10">
        <f t="shared" si="0"/>
        <v>117</v>
      </c>
      <c r="I18" s="10">
        <f t="shared" si="1"/>
        <v>0.85</v>
      </c>
    </row>
    <row r="19" spans="1:9" customFormat="1" ht="30" x14ac:dyDescent="0.25">
      <c r="A19" s="8" t="s">
        <v>27</v>
      </c>
      <c r="B19" s="2" t="s">
        <v>10</v>
      </c>
      <c r="C19" s="9">
        <v>1</v>
      </c>
      <c r="D19" s="5">
        <v>0</v>
      </c>
      <c r="E19" s="5">
        <v>9</v>
      </c>
      <c r="F19" s="5">
        <v>0</v>
      </c>
      <c r="G19" s="5">
        <v>9</v>
      </c>
      <c r="H19" s="10">
        <f t="shared" si="0"/>
        <v>120</v>
      </c>
      <c r="I19" s="10">
        <f t="shared" si="1"/>
        <v>1</v>
      </c>
    </row>
    <row r="20" spans="1:9" customFormat="1" ht="30" x14ac:dyDescent="0.25">
      <c r="A20" s="8" t="s">
        <v>28</v>
      </c>
      <c r="B20" s="2" t="s">
        <v>11</v>
      </c>
      <c r="C20" s="9">
        <v>1</v>
      </c>
      <c r="D20" s="5">
        <v>0</v>
      </c>
      <c r="E20" s="5">
        <v>6</v>
      </c>
      <c r="F20" s="5">
        <v>0</v>
      </c>
      <c r="G20" s="5">
        <v>7</v>
      </c>
      <c r="H20" s="10">
        <f t="shared" si="0"/>
        <v>102.85714285714285</v>
      </c>
      <c r="I20" s="10">
        <f t="shared" si="1"/>
        <v>0.14285714285714235</v>
      </c>
    </row>
    <row r="21" spans="1:9" customFormat="1" ht="30" x14ac:dyDescent="0.25">
      <c r="A21" s="8" t="s">
        <v>29</v>
      </c>
      <c r="B21" s="2" t="s">
        <v>12</v>
      </c>
      <c r="C21" s="9">
        <v>1</v>
      </c>
      <c r="D21" s="5">
        <v>1</v>
      </c>
      <c r="E21" s="5">
        <v>6</v>
      </c>
      <c r="F21" s="5">
        <v>0</v>
      </c>
      <c r="G21" s="5">
        <v>7</v>
      </c>
      <c r="H21" s="10">
        <f t="shared" si="0"/>
        <v>124.28571428571426</v>
      </c>
      <c r="I21" s="10">
        <f t="shared" si="1"/>
        <v>1</v>
      </c>
    </row>
    <row r="22" spans="1:9" customFormat="1" ht="15" x14ac:dyDescent="0.25">
      <c r="A22" s="8"/>
      <c r="B22" s="3" t="s">
        <v>30</v>
      </c>
      <c r="C22" s="13"/>
      <c r="D22" s="6"/>
      <c r="E22" s="6"/>
      <c r="F22" s="6"/>
      <c r="G22" s="6"/>
      <c r="H22" s="14"/>
      <c r="I22" s="14"/>
    </row>
  </sheetData>
  <sheetProtection algorithmName="SHA-512" hashValue="tlnHGC/A2wLlwO7o0M+nc7aAVxshFWgSrhRVKFrq3SPAa2OSHn30UdkV701LW9/KkuKS4A19UybW3IKd3IkxRg==" saltValue="yu7ZqCD5cH2cEin3j2rsxw==" spinCount="100000" sheet="1" objects="1" scenarios="1" formatCells="0" formatColumns="0" formatRows="0" deleteColumns="0" deleteRows="0"/>
  <protectedRanges>
    <protectedRange sqref="C6:C22" name="krista_tr_237_0_5"/>
    <protectedRange sqref="D6:D22" name="krista_tf_7266_0_4"/>
    <protectedRange sqref="E6:E22" name="krista_tf_7267_0_4"/>
    <protectedRange sqref="F6:F22" name="krista_tf_7268_0_4"/>
    <protectedRange sqref="G6:G22" name="krista_tf_7269_0_4"/>
    <protectedRange sqref="H6:H22" name="krista_tr_296_0_4"/>
    <protectedRange sqref="I6:I22" name="krista_tr_238_0_4"/>
  </protectedRanges>
  <mergeCells count="1">
    <mergeCell ref="A2:I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I23"/>
  <sheetViews>
    <sheetView view="pageBreakPreview" zoomScaleSheetLayoutView="100" workbookViewId="0">
      <selection activeCell="H23" sqref="H23:I23"/>
    </sheetView>
  </sheetViews>
  <sheetFormatPr defaultColWidth="9.140625" defaultRowHeight="12.75" x14ac:dyDescent="0.2"/>
  <cols>
    <col min="1" max="1" width="5.140625" style="7" customWidth="1"/>
    <col min="2" max="2" width="63" style="7" customWidth="1"/>
    <col min="3" max="3" width="15" style="7" customWidth="1"/>
    <col min="4" max="4" width="19.85546875" style="7" customWidth="1"/>
    <col min="5" max="5" width="11.28515625" style="7" customWidth="1"/>
    <col min="6" max="6" width="11.85546875" style="7" customWidth="1"/>
    <col min="7" max="7" width="21.28515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267</v>
      </c>
      <c r="B2" s="79"/>
      <c r="C2" s="79"/>
      <c r="D2" s="79"/>
      <c r="E2" s="79"/>
      <c r="F2" s="79"/>
      <c r="G2" s="79"/>
      <c r="H2" s="79"/>
      <c r="I2" s="79"/>
    </row>
    <row r="3" spans="1:9" ht="19.5" customHeight="1" thickBot="1" x14ac:dyDescent="0.25">
      <c r="A3" s="11"/>
      <c r="B3" s="12"/>
      <c r="C3" s="12"/>
      <c r="D3" s="12"/>
      <c r="E3" s="12"/>
    </row>
    <row r="4" spans="1:9" ht="19.5" customHeight="1" thickBot="1" x14ac:dyDescent="0.25">
      <c r="A4" s="85" t="s">
        <v>13</v>
      </c>
      <c r="B4" s="85" t="s">
        <v>14</v>
      </c>
      <c r="C4" s="87" t="s">
        <v>268</v>
      </c>
      <c r="D4" s="87" t="s">
        <v>183</v>
      </c>
      <c r="E4" s="82" t="s">
        <v>35</v>
      </c>
      <c r="F4" s="83"/>
      <c r="G4" s="84"/>
      <c r="H4" s="80" t="s">
        <v>46</v>
      </c>
      <c r="I4" s="80" t="s">
        <v>47</v>
      </c>
    </row>
    <row r="5" spans="1:9" ht="105.75" customHeight="1" thickBot="1" x14ac:dyDescent="0.25">
      <c r="A5" s="86"/>
      <c r="B5" s="86"/>
      <c r="C5" s="88"/>
      <c r="D5" s="88"/>
      <c r="E5" s="20" t="s">
        <v>184</v>
      </c>
      <c r="F5" s="23" t="s">
        <v>185</v>
      </c>
      <c r="G5" s="19" t="s">
        <v>186</v>
      </c>
      <c r="H5" s="81"/>
      <c r="I5" s="81"/>
    </row>
    <row r="6" spans="1:9" customFormat="1" ht="15" x14ac:dyDescent="0.25">
      <c r="A6" s="1" t="s">
        <v>13</v>
      </c>
      <c r="B6" s="1" t="s">
        <v>15</v>
      </c>
      <c r="C6" s="4" t="s">
        <v>43</v>
      </c>
      <c r="D6" s="17" t="s">
        <v>31</v>
      </c>
      <c r="E6" s="17" t="s">
        <v>32</v>
      </c>
      <c r="F6" s="17" t="s">
        <v>33</v>
      </c>
      <c r="G6" s="17" t="s">
        <v>34</v>
      </c>
      <c r="H6" s="4" t="s">
        <v>16</v>
      </c>
      <c r="I6" s="4" t="s">
        <v>44</v>
      </c>
    </row>
    <row r="7" spans="1:9" customFormat="1" ht="15" x14ac:dyDescent="0.25">
      <c r="A7" s="8" t="s">
        <v>276</v>
      </c>
      <c r="B7" s="2" t="s">
        <v>273</v>
      </c>
      <c r="C7" s="9">
        <v>1</v>
      </c>
      <c r="D7" s="5">
        <v>1</v>
      </c>
      <c r="E7" s="5">
        <v>1</v>
      </c>
      <c r="F7" s="5">
        <v>1</v>
      </c>
      <c r="G7" s="5">
        <v>1</v>
      </c>
      <c r="H7" s="10">
        <f t="shared" ref="H7:H22" si="0">IF(OR(C7=0,C7=""),"",IF(AND(E7=1,F7=1,G7=1),1,IF(AND(E7=1,F7=1),0.75,IF(OR(E7=1,F7=1),0.5,IF(OR(D7&lt;&gt;"",AND(E7&lt;&gt;1,F7&lt;&gt;1)),0))))*100)</f>
        <v>100</v>
      </c>
      <c r="I7" s="10">
        <f t="shared" ref="I7:I22" si="1">IF(H7="","",H7/100)</f>
        <v>1</v>
      </c>
    </row>
    <row r="8" spans="1:9" customFormat="1" ht="15" x14ac:dyDescent="0.25">
      <c r="A8" s="8" t="s">
        <v>17</v>
      </c>
      <c r="B8" s="2" t="s">
        <v>0</v>
      </c>
      <c r="C8" s="9">
        <v>1</v>
      </c>
      <c r="D8" s="5">
        <v>0</v>
      </c>
      <c r="E8" s="5">
        <v>0</v>
      </c>
      <c r="F8" s="5">
        <v>0</v>
      </c>
      <c r="G8" s="5">
        <v>0</v>
      </c>
      <c r="H8" s="10">
        <f t="shared" si="0"/>
        <v>0</v>
      </c>
      <c r="I8" s="10">
        <f t="shared" si="1"/>
        <v>0</v>
      </c>
    </row>
    <row r="9" spans="1:9" customFormat="1" ht="15" x14ac:dyDescent="0.25">
      <c r="A9" s="8" t="s">
        <v>277</v>
      </c>
      <c r="B9" s="2" t="s">
        <v>274</v>
      </c>
      <c r="C9" s="9">
        <v>1</v>
      </c>
      <c r="D9" s="5">
        <v>1</v>
      </c>
      <c r="E9" s="5">
        <v>0</v>
      </c>
      <c r="F9" s="5">
        <v>1</v>
      </c>
      <c r="G9" s="5">
        <v>1</v>
      </c>
      <c r="H9" s="10">
        <f t="shared" si="0"/>
        <v>50</v>
      </c>
      <c r="I9" s="10">
        <f t="shared" si="1"/>
        <v>0.5</v>
      </c>
    </row>
    <row r="10" spans="1:9" customFormat="1" ht="15" x14ac:dyDescent="0.25">
      <c r="A10" s="8" t="s">
        <v>278</v>
      </c>
      <c r="B10" s="2" t="s">
        <v>275</v>
      </c>
      <c r="C10" s="9">
        <v>1</v>
      </c>
      <c r="D10" s="5">
        <v>1</v>
      </c>
      <c r="E10" s="5">
        <v>1</v>
      </c>
      <c r="F10" s="5">
        <v>1</v>
      </c>
      <c r="G10" s="5">
        <v>1</v>
      </c>
      <c r="H10" s="10">
        <f t="shared" si="0"/>
        <v>100</v>
      </c>
      <c r="I10" s="10">
        <f t="shared" si="1"/>
        <v>1</v>
      </c>
    </row>
    <row r="11" spans="1:9" customFormat="1" ht="15" x14ac:dyDescent="0.25">
      <c r="A11" s="8" t="s">
        <v>18</v>
      </c>
      <c r="B11" s="2" t="s">
        <v>1</v>
      </c>
      <c r="C11" s="9">
        <v>1</v>
      </c>
      <c r="D11" s="5">
        <v>1</v>
      </c>
      <c r="E11" s="5">
        <v>1</v>
      </c>
      <c r="F11" s="5">
        <v>1</v>
      </c>
      <c r="G11" s="5">
        <v>1</v>
      </c>
      <c r="H11" s="10">
        <f t="shared" si="0"/>
        <v>100</v>
      </c>
      <c r="I11" s="10">
        <f t="shared" si="1"/>
        <v>1</v>
      </c>
    </row>
    <row r="12" spans="1:9" customFormat="1" ht="30" x14ac:dyDescent="0.25">
      <c r="A12" s="8" t="s">
        <v>19</v>
      </c>
      <c r="B12" s="2" t="s">
        <v>2</v>
      </c>
      <c r="C12" s="9">
        <v>1</v>
      </c>
      <c r="D12" s="5">
        <v>1</v>
      </c>
      <c r="E12" s="5">
        <v>1</v>
      </c>
      <c r="F12" s="5">
        <v>1</v>
      </c>
      <c r="G12" s="5">
        <v>1</v>
      </c>
      <c r="H12" s="10">
        <f t="shared" si="0"/>
        <v>100</v>
      </c>
      <c r="I12" s="10">
        <f t="shared" si="1"/>
        <v>1</v>
      </c>
    </row>
    <row r="13" spans="1:9" customFormat="1" ht="15" x14ac:dyDescent="0.25">
      <c r="A13" s="8" t="s">
        <v>20</v>
      </c>
      <c r="B13" s="2" t="s">
        <v>3</v>
      </c>
      <c r="C13" s="9">
        <v>1</v>
      </c>
      <c r="D13" s="5">
        <v>1</v>
      </c>
      <c r="E13" s="5">
        <v>1</v>
      </c>
      <c r="F13" s="5">
        <v>1</v>
      </c>
      <c r="G13" s="5">
        <v>0</v>
      </c>
      <c r="H13" s="10">
        <f t="shared" si="0"/>
        <v>75</v>
      </c>
      <c r="I13" s="10">
        <f t="shared" si="1"/>
        <v>0.75</v>
      </c>
    </row>
    <row r="14" spans="1:9" customFormat="1" ht="15" x14ac:dyDescent="0.25">
      <c r="A14" s="8" t="s">
        <v>21</v>
      </c>
      <c r="B14" s="2" t="s">
        <v>4</v>
      </c>
      <c r="C14" s="9">
        <v>1</v>
      </c>
      <c r="D14" s="5">
        <v>1</v>
      </c>
      <c r="E14" s="5">
        <v>1</v>
      </c>
      <c r="F14" s="5">
        <v>1</v>
      </c>
      <c r="G14" s="5">
        <v>0</v>
      </c>
      <c r="H14" s="10">
        <f t="shared" si="0"/>
        <v>75</v>
      </c>
      <c r="I14" s="10">
        <f t="shared" si="1"/>
        <v>0.75</v>
      </c>
    </row>
    <row r="15" spans="1:9" customFormat="1" ht="15" x14ac:dyDescent="0.25">
      <c r="A15" s="8" t="s">
        <v>22</v>
      </c>
      <c r="B15" s="2" t="s">
        <v>5</v>
      </c>
      <c r="C15" s="9">
        <v>1</v>
      </c>
      <c r="D15" s="5">
        <v>1</v>
      </c>
      <c r="E15" s="5">
        <v>1</v>
      </c>
      <c r="F15" s="5">
        <v>1</v>
      </c>
      <c r="G15" s="5">
        <v>1</v>
      </c>
      <c r="H15" s="10">
        <f t="shared" si="0"/>
        <v>100</v>
      </c>
      <c r="I15" s="10">
        <f t="shared" si="1"/>
        <v>1</v>
      </c>
    </row>
    <row r="16" spans="1:9" customFormat="1" ht="30" x14ac:dyDescent="0.25">
      <c r="A16" s="8" t="s">
        <v>23</v>
      </c>
      <c r="B16" s="2" t="s">
        <v>6</v>
      </c>
      <c r="C16" s="9">
        <v>1</v>
      </c>
      <c r="D16" s="5">
        <v>1</v>
      </c>
      <c r="E16" s="5">
        <v>1</v>
      </c>
      <c r="F16" s="5">
        <v>1</v>
      </c>
      <c r="G16" s="5">
        <v>1</v>
      </c>
      <c r="H16" s="10">
        <f t="shared" si="0"/>
        <v>100</v>
      </c>
      <c r="I16" s="10">
        <f t="shared" si="1"/>
        <v>1</v>
      </c>
    </row>
    <row r="17" spans="1:9" customFormat="1" ht="15" x14ac:dyDescent="0.25">
      <c r="A17" s="8" t="s">
        <v>24</v>
      </c>
      <c r="B17" s="2" t="s">
        <v>7</v>
      </c>
      <c r="C17" s="9">
        <v>1</v>
      </c>
      <c r="D17" s="5">
        <v>1</v>
      </c>
      <c r="E17" s="5">
        <v>1</v>
      </c>
      <c r="F17" s="5">
        <v>1</v>
      </c>
      <c r="G17" s="5">
        <v>1</v>
      </c>
      <c r="H17" s="10">
        <f t="shared" si="0"/>
        <v>100</v>
      </c>
      <c r="I17" s="10">
        <f t="shared" si="1"/>
        <v>1</v>
      </c>
    </row>
    <row r="18" spans="1:9" customFormat="1" ht="30" x14ac:dyDescent="0.25">
      <c r="A18" s="8" t="s">
        <v>25</v>
      </c>
      <c r="B18" s="2" t="s">
        <v>8</v>
      </c>
      <c r="C18" s="9">
        <v>1</v>
      </c>
      <c r="D18" s="5">
        <v>0</v>
      </c>
      <c r="E18" s="5">
        <v>0</v>
      </c>
      <c r="F18" s="5">
        <v>0</v>
      </c>
      <c r="G18" s="5">
        <v>0</v>
      </c>
      <c r="H18" s="10">
        <f t="shared" si="0"/>
        <v>0</v>
      </c>
      <c r="I18" s="10">
        <f t="shared" si="1"/>
        <v>0</v>
      </c>
    </row>
    <row r="19" spans="1:9" customFormat="1" ht="15" x14ac:dyDescent="0.25">
      <c r="A19" s="8" t="s">
        <v>26</v>
      </c>
      <c r="B19" s="2" t="s">
        <v>9</v>
      </c>
      <c r="C19" s="9">
        <v>1</v>
      </c>
      <c r="D19" s="5">
        <v>0</v>
      </c>
      <c r="E19" s="5">
        <v>0</v>
      </c>
      <c r="F19" s="5">
        <v>0</v>
      </c>
      <c r="G19" s="5">
        <v>0</v>
      </c>
      <c r="H19" s="10">
        <f t="shared" si="0"/>
        <v>0</v>
      </c>
      <c r="I19" s="10">
        <f t="shared" si="1"/>
        <v>0</v>
      </c>
    </row>
    <row r="20" spans="1:9" customFormat="1" ht="30" x14ac:dyDescent="0.25">
      <c r="A20" s="8" t="s">
        <v>27</v>
      </c>
      <c r="B20" s="2" t="s">
        <v>10</v>
      </c>
      <c r="C20" s="9">
        <v>1</v>
      </c>
      <c r="D20" s="5">
        <v>1</v>
      </c>
      <c r="E20" s="5">
        <v>1</v>
      </c>
      <c r="F20" s="5">
        <v>1</v>
      </c>
      <c r="G20" s="5">
        <v>1</v>
      </c>
      <c r="H20" s="10">
        <f t="shared" si="0"/>
        <v>100</v>
      </c>
      <c r="I20" s="10">
        <f t="shared" si="1"/>
        <v>1</v>
      </c>
    </row>
    <row r="21" spans="1:9" customFormat="1" ht="30" x14ac:dyDescent="0.25">
      <c r="A21" s="8" t="s">
        <v>28</v>
      </c>
      <c r="B21" s="2" t="s">
        <v>11</v>
      </c>
      <c r="C21" s="9">
        <v>1</v>
      </c>
      <c r="D21" s="5">
        <v>0</v>
      </c>
      <c r="E21" s="5">
        <v>0</v>
      </c>
      <c r="F21" s="5">
        <v>0</v>
      </c>
      <c r="G21" s="5">
        <v>0</v>
      </c>
      <c r="H21" s="10">
        <f t="shared" si="0"/>
        <v>0</v>
      </c>
      <c r="I21" s="10">
        <f t="shared" si="1"/>
        <v>0</v>
      </c>
    </row>
    <row r="22" spans="1:9" customFormat="1" ht="30" x14ac:dyDescent="0.25">
      <c r="A22" s="8" t="s">
        <v>29</v>
      </c>
      <c r="B22" s="2" t="s">
        <v>12</v>
      </c>
      <c r="C22" s="9">
        <v>1</v>
      </c>
      <c r="D22" s="5">
        <v>1</v>
      </c>
      <c r="E22" s="5">
        <v>1</v>
      </c>
      <c r="F22" s="5">
        <v>1</v>
      </c>
      <c r="G22" s="5">
        <v>1</v>
      </c>
      <c r="H22" s="10">
        <f t="shared" si="0"/>
        <v>100</v>
      </c>
      <c r="I22" s="10">
        <f t="shared" si="1"/>
        <v>1</v>
      </c>
    </row>
    <row r="23" spans="1:9" customFormat="1" ht="15" x14ac:dyDescent="0.25">
      <c r="A23" s="8"/>
      <c r="B23" s="3" t="s">
        <v>30</v>
      </c>
      <c r="C23" s="13"/>
      <c r="D23" s="6"/>
      <c r="E23" s="6"/>
      <c r="F23" s="6"/>
      <c r="G23" s="6"/>
      <c r="H23" s="14"/>
      <c r="I23" s="14"/>
    </row>
  </sheetData>
  <sheetProtection algorithmName="SHA-512" hashValue="3Y+hLqgrUGYPukpiQXmaxOKO8onKU7DxAd9VVfI61E2uSGSUD1iEd9Q3YJ9AJI03RVkP4ZkLKn8WkvAriQVdrQ==" saltValue="Weplcix9F0c2KVvjkfLWjQ==" spinCount="100000" sheet="1" objects="1" scenarios="1" formatCells="0" formatColumns="0" formatRows="0" deleteColumns="0" deleteRows="0"/>
  <protectedRanges>
    <protectedRange sqref="C7:C23" name="krista_tr_237_0_5"/>
    <protectedRange sqref="D7:D23" name="krista_tf_7266_0_4"/>
    <protectedRange sqref="E7:E23" name="krista_tf_7267_0_4"/>
    <protectedRange sqref="F7:F23" name="krista_tf_7268_0_4"/>
    <protectedRange sqref="G7:G23" name="krista_tf_7269_0_4"/>
    <protectedRange sqref="H7:H23" name="krista_tr_296_0_4"/>
    <protectedRange sqref="I7:I23" name="krista_tr_238_0_4"/>
  </protectedRanges>
  <mergeCells count="8">
    <mergeCell ref="A2:I2"/>
    <mergeCell ref="H4:H5"/>
    <mergeCell ref="I4:I5"/>
    <mergeCell ref="E4:G4"/>
    <mergeCell ref="A4:A5"/>
    <mergeCell ref="B4:B5"/>
    <mergeCell ref="C4:C5"/>
    <mergeCell ref="D4:D5"/>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46" style="7" customWidth="1"/>
    <col min="5" max="5" width="24.570312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213</v>
      </c>
      <c r="B2" s="79"/>
      <c r="C2" s="79"/>
      <c r="D2" s="79"/>
      <c r="E2" s="79"/>
      <c r="F2" s="79"/>
      <c r="G2" s="79"/>
      <c r="H2" s="15"/>
      <c r="I2" s="15"/>
    </row>
    <row r="3" spans="1:9" ht="14.25" customHeight="1" thickBot="1" x14ac:dyDescent="0.25">
      <c r="A3" s="15"/>
      <c r="B3" s="16"/>
      <c r="C3" s="16"/>
      <c r="D3" s="16"/>
      <c r="E3" s="16"/>
    </row>
    <row r="4" spans="1:9" ht="103.5" customHeight="1" x14ac:dyDescent="0.2">
      <c r="A4" s="52" t="s">
        <v>13</v>
      </c>
      <c r="B4" s="50" t="s">
        <v>14</v>
      </c>
      <c r="C4" s="51" t="s">
        <v>134</v>
      </c>
      <c r="D4" s="51" t="s">
        <v>220</v>
      </c>
      <c r="E4" s="51" t="s">
        <v>217</v>
      </c>
      <c r="F4" s="49" t="s">
        <v>135</v>
      </c>
      <c r="G4" s="49" t="s">
        <v>136</v>
      </c>
    </row>
    <row r="5" spans="1:9" customFormat="1" ht="15" x14ac:dyDescent="0.25">
      <c r="A5" s="1" t="s">
        <v>13</v>
      </c>
      <c r="B5" s="1" t="s">
        <v>15</v>
      </c>
      <c r="C5" s="4" t="s">
        <v>43</v>
      </c>
      <c r="D5" s="17" t="s">
        <v>137</v>
      </c>
      <c r="E5" s="17" t="s">
        <v>54</v>
      </c>
      <c r="F5" s="4" t="s">
        <v>16</v>
      </c>
      <c r="G5" s="4" t="s">
        <v>44</v>
      </c>
    </row>
    <row r="6" spans="1:9" customFormat="1" ht="15" x14ac:dyDescent="0.25">
      <c r="A6" s="8" t="s">
        <v>276</v>
      </c>
      <c r="B6" s="2" t="s">
        <v>273</v>
      </c>
      <c r="C6" s="9">
        <v>1</v>
      </c>
      <c r="D6" s="5">
        <v>0</v>
      </c>
      <c r="E6" s="5">
        <v>2</v>
      </c>
      <c r="F6" s="10">
        <f t="shared" ref="F6:F21" si="0">IF(OR(C6=0,C6=""),"",100*D6/E6)</f>
        <v>0</v>
      </c>
      <c r="G6" s="10">
        <f t="shared" ref="G6:G21" si="1">IF(F6="","",F6/100)</f>
        <v>0</v>
      </c>
    </row>
    <row r="7" spans="1:9" customFormat="1" ht="15" x14ac:dyDescent="0.25">
      <c r="A7" s="8" t="s">
        <v>17</v>
      </c>
      <c r="B7" s="2" t="s">
        <v>0</v>
      </c>
      <c r="C7" s="9">
        <v>1</v>
      </c>
      <c r="D7" s="5">
        <v>9</v>
      </c>
      <c r="E7" s="5">
        <v>13</v>
      </c>
      <c r="F7" s="10">
        <f t="shared" si="0"/>
        <v>69.230769230769226</v>
      </c>
      <c r="G7" s="10">
        <f t="shared" si="1"/>
        <v>0.69230769230769229</v>
      </c>
    </row>
    <row r="8" spans="1:9" customFormat="1" ht="15" x14ac:dyDescent="0.25">
      <c r="A8" s="8" t="s">
        <v>277</v>
      </c>
      <c r="B8" s="2" t="s">
        <v>274</v>
      </c>
      <c r="C8" s="9">
        <v>1</v>
      </c>
      <c r="D8" s="5">
        <v>1</v>
      </c>
      <c r="E8" s="5">
        <v>3</v>
      </c>
      <c r="F8" s="10">
        <f t="shared" si="0"/>
        <v>33.333333333333336</v>
      </c>
      <c r="G8" s="10">
        <f t="shared" si="1"/>
        <v>0.33333333333333337</v>
      </c>
    </row>
    <row r="9" spans="1:9" customFormat="1" ht="15" x14ac:dyDescent="0.25">
      <c r="A9" s="8" t="s">
        <v>278</v>
      </c>
      <c r="B9" s="2" t="s">
        <v>275</v>
      </c>
      <c r="C9" s="9">
        <v>1</v>
      </c>
      <c r="D9" s="5">
        <v>0</v>
      </c>
      <c r="E9" s="5">
        <v>2</v>
      </c>
      <c r="F9" s="10">
        <f t="shared" si="0"/>
        <v>0</v>
      </c>
      <c r="G9" s="10">
        <f t="shared" si="1"/>
        <v>0</v>
      </c>
    </row>
    <row r="10" spans="1:9" customFormat="1" ht="15" x14ac:dyDescent="0.25">
      <c r="A10" s="8" t="s">
        <v>18</v>
      </c>
      <c r="B10" s="2" t="s">
        <v>1</v>
      </c>
      <c r="C10" s="9">
        <v>1</v>
      </c>
      <c r="D10" s="5">
        <v>3</v>
      </c>
      <c r="E10" s="5">
        <v>6</v>
      </c>
      <c r="F10" s="10">
        <f t="shared" si="0"/>
        <v>50</v>
      </c>
      <c r="G10" s="10">
        <f t="shared" si="1"/>
        <v>0.5</v>
      </c>
    </row>
    <row r="11" spans="1:9" customFormat="1" ht="30" x14ac:dyDescent="0.25">
      <c r="A11" s="8" t="s">
        <v>19</v>
      </c>
      <c r="B11" s="2" t="s">
        <v>2</v>
      </c>
      <c r="C11" s="9">
        <v>1</v>
      </c>
      <c r="D11" s="5">
        <v>0</v>
      </c>
      <c r="E11" s="5">
        <v>3</v>
      </c>
      <c r="F11" s="10">
        <f t="shared" si="0"/>
        <v>0</v>
      </c>
      <c r="G11" s="10">
        <f t="shared" si="1"/>
        <v>0</v>
      </c>
    </row>
    <row r="12" spans="1:9" customFormat="1" ht="15" x14ac:dyDescent="0.25">
      <c r="A12" s="8" t="s">
        <v>20</v>
      </c>
      <c r="B12" s="2" t="s">
        <v>3</v>
      </c>
      <c r="C12" s="9">
        <v>1</v>
      </c>
      <c r="D12" s="5">
        <v>3</v>
      </c>
      <c r="E12" s="5">
        <v>7</v>
      </c>
      <c r="F12" s="10">
        <f t="shared" si="0"/>
        <v>42.857142857142854</v>
      </c>
      <c r="G12" s="10">
        <f t="shared" si="1"/>
        <v>0.42857142857142855</v>
      </c>
    </row>
    <row r="13" spans="1:9" customFormat="1" ht="15" x14ac:dyDescent="0.25">
      <c r="A13" s="8" t="s">
        <v>21</v>
      </c>
      <c r="B13" s="2" t="s">
        <v>4</v>
      </c>
      <c r="C13" s="9">
        <v>1</v>
      </c>
      <c r="D13" s="5">
        <v>2</v>
      </c>
      <c r="E13" s="5">
        <v>31</v>
      </c>
      <c r="F13" s="10">
        <f t="shared" si="0"/>
        <v>6.4516129032258061</v>
      </c>
      <c r="G13" s="10">
        <f t="shared" si="1"/>
        <v>6.4516129032258063E-2</v>
      </c>
    </row>
    <row r="14" spans="1:9" customFormat="1" ht="15" x14ac:dyDescent="0.25">
      <c r="A14" s="8" t="s">
        <v>22</v>
      </c>
      <c r="B14" s="2" t="s">
        <v>5</v>
      </c>
      <c r="C14" s="9">
        <v>1</v>
      </c>
      <c r="D14" s="5">
        <v>4</v>
      </c>
      <c r="E14" s="5">
        <v>6</v>
      </c>
      <c r="F14" s="10">
        <f t="shared" si="0"/>
        <v>66.666666666666671</v>
      </c>
      <c r="G14" s="10">
        <f t="shared" si="1"/>
        <v>0.66666666666666674</v>
      </c>
    </row>
    <row r="15" spans="1:9" customFormat="1" ht="30" x14ac:dyDescent="0.25">
      <c r="A15" s="8" t="s">
        <v>23</v>
      </c>
      <c r="B15" s="2" t="s">
        <v>6</v>
      </c>
      <c r="C15" s="9">
        <v>1</v>
      </c>
      <c r="D15" s="5">
        <v>24</v>
      </c>
      <c r="E15" s="5">
        <v>39</v>
      </c>
      <c r="F15" s="10">
        <f t="shared" si="0"/>
        <v>61.53846153846154</v>
      </c>
      <c r="G15" s="10">
        <f t="shared" si="1"/>
        <v>0.61538461538461542</v>
      </c>
    </row>
    <row r="16" spans="1:9" customFormat="1" ht="15" x14ac:dyDescent="0.25">
      <c r="A16" s="8" t="s">
        <v>24</v>
      </c>
      <c r="B16" s="2" t="s">
        <v>7</v>
      </c>
      <c r="C16" s="9">
        <v>1</v>
      </c>
      <c r="D16" s="5">
        <v>2</v>
      </c>
      <c r="E16" s="5">
        <v>2</v>
      </c>
      <c r="F16" s="10">
        <f t="shared" si="0"/>
        <v>100</v>
      </c>
      <c r="G16" s="10">
        <f t="shared" si="1"/>
        <v>1</v>
      </c>
    </row>
    <row r="17" spans="1:7" customFormat="1" ht="30" x14ac:dyDescent="0.25">
      <c r="A17" s="8" t="s">
        <v>25</v>
      </c>
      <c r="B17" s="2" t="s">
        <v>8</v>
      </c>
      <c r="C17" s="9">
        <v>1</v>
      </c>
      <c r="D17" s="5">
        <v>2</v>
      </c>
      <c r="E17" s="5">
        <v>4</v>
      </c>
      <c r="F17" s="10">
        <f t="shared" si="0"/>
        <v>50</v>
      </c>
      <c r="G17" s="10">
        <f t="shared" si="1"/>
        <v>0.5</v>
      </c>
    </row>
    <row r="18" spans="1:7" customFormat="1" ht="15" x14ac:dyDescent="0.25">
      <c r="A18" s="8" t="s">
        <v>26</v>
      </c>
      <c r="B18" s="2" t="s">
        <v>9</v>
      </c>
      <c r="C18" s="9">
        <v>1</v>
      </c>
      <c r="D18" s="5">
        <v>2</v>
      </c>
      <c r="E18" s="5">
        <v>10</v>
      </c>
      <c r="F18" s="10">
        <f t="shared" si="0"/>
        <v>20</v>
      </c>
      <c r="G18" s="10">
        <f t="shared" si="1"/>
        <v>0.2</v>
      </c>
    </row>
    <row r="19" spans="1:7" customFormat="1" ht="30" x14ac:dyDescent="0.25">
      <c r="A19" s="8" t="s">
        <v>27</v>
      </c>
      <c r="B19" s="2" t="s">
        <v>10</v>
      </c>
      <c r="C19" s="9">
        <v>1</v>
      </c>
      <c r="D19" s="5">
        <v>4</v>
      </c>
      <c r="E19" s="5">
        <v>9</v>
      </c>
      <c r="F19" s="10">
        <f t="shared" si="0"/>
        <v>44.444444444444443</v>
      </c>
      <c r="G19" s="10">
        <f t="shared" si="1"/>
        <v>0.44444444444444442</v>
      </c>
    </row>
    <row r="20" spans="1:7" customFormat="1" ht="30" x14ac:dyDescent="0.25">
      <c r="A20" s="8" t="s">
        <v>28</v>
      </c>
      <c r="B20" s="2" t="s">
        <v>11</v>
      </c>
      <c r="C20" s="9">
        <v>1</v>
      </c>
      <c r="D20" s="5">
        <v>0</v>
      </c>
      <c r="E20" s="5">
        <v>7</v>
      </c>
      <c r="F20" s="10">
        <f t="shared" si="0"/>
        <v>0</v>
      </c>
      <c r="G20" s="10">
        <f t="shared" si="1"/>
        <v>0</v>
      </c>
    </row>
    <row r="21" spans="1:7" customFormat="1" ht="30" x14ac:dyDescent="0.25">
      <c r="A21" s="8" t="s">
        <v>29</v>
      </c>
      <c r="B21" s="2" t="s">
        <v>12</v>
      </c>
      <c r="C21" s="9">
        <v>1</v>
      </c>
      <c r="D21" s="5">
        <v>3</v>
      </c>
      <c r="E21" s="5">
        <v>7</v>
      </c>
      <c r="F21" s="10">
        <f t="shared" si="0"/>
        <v>42.857142857142854</v>
      </c>
      <c r="G21" s="10">
        <f t="shared" si="1"/>
        <v>0.42857142857142855</v>
      </c>
    </row>
    <row r="22" spans="1:7" customFormat="1" ht="15" x14ac:dyDescent="0.25">
      <c r="A22" s="8"/>
      <c r="B22" s="3" t="s">
        <v>30</v>
      </c>
      <c r="C22" s="13"/>
      <c r="D22" s="6"/>
      <c r="E22" s="6"/>
      <c r="F22" s="14"/>
      <c r="G22" s="14"/>
    </row>
  </sheetData>
  <sheetProtection algorithmName="SHA-512" hashValue="O0ujAu9B5z7u/tqlB8FUGklCmdTa5nLEA9d9dlF78bQslAMhvadd44tXfIP9S7URRA7E7D8JzQeCYzviqXV7OQ==" saltValue="3d5O+ksIK3T+KwBb2zdKnw==" spinCount="100000" sheet="1" objects="1" scenarios="1" formatCells="0" formatColumns="0" formatRows="0" deleteColumns="0" deleteRows="0"/>
  <protectedRanges>
    <protectedRange sqref="C6:C22" name="krista_tr_237_0_5"/>
    <protectedRange sqref="D6:D22" name="krista_tf_7266_0_4"/>
    <protectedRange sqref="E22" name="krista_tf_7267_0_4"/>
    <protectedRange sqref="F6:F22" name="krista_tr_296_0_4"/>
    <protectedRange sqref="G6:G22" name="krista_tr_238_0_4"/>
    <protectedRange sqref="E6:E21" name="krista_tf_7269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7.28515625" style="7" customWidth="1"/>
    <col min="5" max="5" width="28.8554687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214</v>
      </c>
      <c r="B2" s="79"/>
      <c r="C2" s="79"/>
      <c r="D2" s="79"/>
      <c r="E2" s="79"/>
      <c r="F2" s="79"/>
      <c r="G2" s="79"/>
      <c r="H2" s="15"/>
      <c r="I2" s="15"/>
    </row>
    <row r="3" spans="1:9" ht="14.25" customHeight="1" thickBot="1" x14ac:dyDescent="0.25">
      <c r="A3" s="15"/>
      <c r="B3" s="16"/>
      <c r="C3" s="16"/>
      <c r="D3" s="16"/>
      <c r="E3" s="16"/>
    </row>
    <row r="4" spans="1:9" ht="90.75" customHeight="1" x14ac:dyDescent="0.2">
      <c r="A4" s="52" t="s">
        <v>13</v>
      </c>
      <c r="B4" s="50" t="s">
        <v>14</v>
      </c>
      <c r="C4" s="51" t="s">
        <v>138</v>
      </c>
      <c r="D4" s="51" t="s">
        <v>218</v>
      </c>
      <c r="E4" s="51" t="s">
        <v>219</v>
      </c>
      <c r="F4" s="49" t="s">
        <v>139</v>
      </c>
      <c r="G4" s="49" t="s">
        <v>140</v>
      </c>
    </row>
    <row r="5" spans="1:9" customFormat="1" ht="15" x14ac:dyDescent="0.25">
      <c r="A5" s="1" t="s">
        <v>13</v>
      </c>
      <c r="B5" s="1" t="s">
        <v>15</v>
      </c>
      <c r="C5" s="4" t="s">
        <v>43</v>
      </c>
      <c r="D5" s="17" t="s">
        <v>106</v>
      </c>
      <c r="E5" s="17" t="s">
        <v>54</v>
      </c>
      <c r="F5" s="4" t="s">
        <v>16</v>
      </c>
      <c r="G5" s="4" t="s">
        <v>44</v>
      </c>
    </row>
    <row r="6" spans="1:9" customFormat="1" ht="15" x14ac:dyDescent="0.25">
      <c r="A6" s="8" t="s">
        <v>276</v>
      </c>
      <c r="B6" s="2" t="s">
        <v>273</v>
      </c>
      <c r="C6" s="9">
        <v>1</v>
      </c>
      <c r="D6" s="5">
        <v>2</v>
      </c>
      <c r="E6" s="5">
        <v>2</v>
      </c>
      <c r="F6" s="10">
        <f t="shared" ref="F6:F21" si="0">IF(OR(C6=0,C6=""),"",100*D6/E6)</f>
        <v>100</v>
      </c>
      <c r="G6" s="10">
        <f t="shared" ref="G6:G21" si="1">IF(F6="","",F6/100)</f>
        <v>1</v>
      </c>
    </row>
    <row r="7" spans="1:9" customFormat="1" ht="15" x14ac:dyDescent="0.25">
      <c r="A7" s="8" t="s">
        <v>17</v>
      </c>
      <c r="B7" s="2" t="s">
        <v>0</v>
      </c>
      <c r="C7" s="9">
        <v>1</v>
      </c>
      <c r="D7" s="5">
        <v>13</v>
      </c>
      <c r="E7" s="5">
        <v>13</v>
      </c>
      <c r="F7" s="10">
        <f t="shared" si="0"/>
        <v>100</v>
      </c>
      <c r="G7" s="10">
        <f t="shared" si="1"/>
        <v>1</v>
      </c>
    </row>
    <row r="8" spans="1:9" customFormat="1" ht="15" x14ac:dyDescent="0.25">
      <c r="A8" s="8" t="s">
        <v>277</v>
      </c>
      <c r="B8" s="2" t="s">
        <v>274</v>
      </c>
      <c r="C8" s="9">
        <v>1</v>
      </c>
      <c r="D8" s="5">
        <v>3</v>
      </c>
      <c r="E8" s="5">
        <v>3</v>
      </c>
      <c r="F8" s="10">
        <f t="shared" si="0"/>
        <v>100</v>
      </c>
      <c r="G8" s="10">
        <f t="shared" si="1"/>
        <v>1</v>
      </c>
    </row>
    <row r="9" spans="1:9" customFormat="1" ht="15" x14ac:dyDescent="0.25">
      <c r="A9" s="8" t="s">
        <v>278</v>
      </c>
      <c r="B9" s="2" t="s">
        <v>275</v>
      </c>
      <c r="C9" s="9">
        <v>1</v>
      </c>
      <c r="D9" s="5">
        <v>2</v>
      </c>
      <c r="E9" s="5">
        <v>2</v>
      </c>
      <c r="F9" s="10">
        <f t="shared" si="0"/>
        <v>100</v>
      </c>
      <c r="G9" s="10">
        <f t="shared" si="1"/>
        <v>1</v>
      </c>
    </row>
    <row r="10" spans="1:9" customFormat="1" ht="15" x14ac:dyDescent="0.25">
      <c r="A10" s="8" t="s">
        <v>18</v>
      </c>
      <c r="B10" s="2" t="s">
        <v>1</v>
      </c>
      <c r="C10" s="9">
        <v>1</v>
      </c>
      <c r="D10" s="5">
        <v>6</v>
      </c>
      <c r="E10" s="5">
        <v>6</v>
      </c>
      <c r="F10" s="10">
        <f t="shared" si="0"/>
        <v>100</v>
      </c>
      <c r="G10" s="10">
        <f t="shared" si="1"/>
        <v>1</v>
      </c>
    </row>
    <row r="11" spans="1:9" customFormat="1" ht="30" x14ac:dyDescent="0.25">
      <c r="A11" s="8" t="s">
        <v>19</v>
      </c>
      <c r="B11" s="2" t="s">
        <v>2</v>
      </c>
      <c r="C11" s="9">
        <v>1</v>
      </c>
      <c r="D11" s="5">
        <v>3</v>
      </c>
      <c r="E11" s="5">
        <v>3</v>
      </c>
      <c r="F11" s="10">
        <f t="shared" si="0"/>
        <v>100</v>
      </c>
      <c r="G11" s="10">
        <f t="shared" si="1"/>
        <v>1</v>
      </c>
    </row>
    <row r="12" spans="1:9" customFormat="1" ht="15" x14ac:dyDescent="0.25">
      <c r="A12" s="8" t="s">
        <v>20</v>
      </c>
      <c r="B12" s="2" t="s">
        <v>3</v>
      </c>
      <c r="C12" s="9">
        <v>1</v>
      </c>
      <c r="D12" s="5">
        <v>7</v>
      </c>
      <c r="E12" s="5">
        <v>7</v>
      </c>
      <c r="F12" s="10">
        <f t="shared" si="0"/>
        <v>100</v>
      </c>
      <c r="G12" s="10">
        <f t="shared" si="1"/>
        <v>1</v>
      </c>
    </row>
    <row r="13" spans="1:9" customFormat="1" ht="15" x14ac:dyDescent="0.25">
      <c r="A13" s="8" t="s">
        <v>21</v>
      </c>
      <c r="B13" s="2" t="s">
        <v>4</v>
      </c>
      <c r="C13" s="9">
        <v>1</v>
      </c>
      <c r="D13" s="5">
        <v>31</v>
      </c>
      <c r="E13" s="5">
        <v>34</v>
      </c>
      <c r="F13" s="10">
        <f t="shared" si="0"/>
        <v>91.17647058823529</v>
      </c>
      <c r="G13" s="10">
        <f t="shared" si="1"/>
        <v>0.91176470588235292</v>
      </c>
    </row>
    <row r="14" spans="1:9" customFormat="1" ht="15" x14ac:dyDescent="0.25">
      <c r="A14" s="8" t="s">
        <v>22</v>
      </c>
      <c r="B14" s="2" t="s">
        <v>5</v>
      </c>
      <c r="C14" s="9">
        <v>1</v>
      </c>
      <c r="D14" s="5">
        <v>6</v>
      </c>
      <c r="E14" s="5">
        <v>6</v>
      </c>
      <c r="F14" s="10">
        <f t="shared" si="0"/>
        <v>100</v>
      </c>
      <c r="G14" s="10">
        <f t="shared" si="1"/>
        <v>1</v>
      </c>
    </row>
    <row r="15" spans="1:9" customFormat="1" ht="30" x14ac:dyDescent="0.25">
      <c r="A15" s="8" t="s">
        <v>23</v>
      </c>
      <c r="B15" s="2" t="s">
        <v>6</v>
      </c>
      <c r="C15" s="9">
        <v>1</v>
      </c>
      <c r="D15" s="5">
        <v>39</v>
      </c>
      <c r="E15" s="5">
        <v>39</v>
      </c>
      <c r="F15" s="10">
        <f t="shared" si="0"/>
        <v>100</v>
      </c>
      <c r="G15" s="10">
        <f t="shared" si="1"/>
        <v>1</v>
      </c>
    </row>
    <row r="16" spans="1:9" customFormat="1" ht="15" x14ac:dyDescent="0.25">
      <c r="A16" s="8" t="s">
        <v>24</v>
      </c>
      <c r="B16" s="2" t="s">
        <v>7</v>
      </c>
      <c r="C16" s="9">
        <v>1</v>
      </c>
      <c r="D16" s="5">
        <v>2</v>
      </c>
      <c r="E16" s="5">
        <v>3</v>
      </c>
      <c r="F16" s="10">
        <f t="shared" si="0"/>
        <v>66.666666666666671</v>
      </c>
      <c r="G16" s="10">
        <f t="shared" si="1"/>
        <v>0.66666666666666674</v>
      </c>
    </row>
    <row r="17" spans="1:7" customFormat="1" ht="30" x14ac:dyDescent="0.25">
      <c r="A17" s="8" t="s">
        <v>25</v>
      </c>
      <c r="B17" s="2" t="s">
        <v>8</v>
      </c>
      <c r="C17" s="9">
        <v>1</v>
      </c>
      <c r="D17" s="5">
        <v>4</v>
      </c>
      <c r="E17" s="5">
        <v>4</v>
      </c>
      <c r="F17" s="10">
        <f t="shared" si="0"/>
        <v>100</v>
      </c>
      <c r="G17" s="10">
        <f t="shared" si="1"/>
        <v>1</v>
      </c>
    </row>
    <row r="18" spans="1:7" customFormat="1" ht="15" x14ac:dyDescent="0.25">
      <c r="A18" s="8" t="s">
        <v>26</v>
      </c>
      <c r="B18" s="2" t="s">
        <v>9</v>
      </c>
      <c r="C18" s="9">
        <v>1</v>
      </c>
      <c r="D18" s="5">
        <v>10</v>
      </c>
      <c r="E18" s="5">
        <v>11</v>
      </c>
      <c r="F18" s="10">
        <f t="shared" si="0"/>
        <v>90.909090909090907</v>
      </c>
      <c r="G18" s="10">
        <f t="shared" si="1"/>
        <v>0.90909090909090906</v>
      </c>
    </row>
    <row r="19" spans="1:7" customFormat="1" ht="30" x14ac:dyDescent="0.25">
      <c r="A19" s="8" t="s">
        <v>27</v>
      </c>
      <c r="B19" s="2" t="s">
        <v>10</v>
      </c>
      <c r="C19" s="9">
        <v>1</v>
      </c>
      <c r="D19" s="5">
        <v>9</v>
      </c>
      <c r="E19" s="5">
        <v>9</v>
      </c>
      <c r="F19" s="10">
        <f t="shared" si="0"/>
        <v>100</v>
      </c>
      <c r="G19" s="10">
        <f t="shared" si="1"/>
        <v>1</v>
      </c>
    </row>
    <row r="20" spans="1:7" customFormat="1" ht="30" x14ac:dyDescent="0.25">
      <c r="A20" s="8" t="s">
        <v>28</v>
      </c>
      <c r="B20" s="2" t="s">
        <v>11</v>
      </c>
      <c r="C20" s="9">
        <v>1</v>
      </c>
      <c r="D20" s="5">
        <v>7</v>
      </c>
      <c r="E20" s="5">
        <v>7</v>
      </c>
      <c r="F20" s="10">
        <f t="shared" si="0"/>
        <v>100</v>
      </c>
      <c r="G20" s="10">
        <f t="shared" si="1"/>
        <v>1</v>
      </c>
    </row>
    <row r="21" spans="1:7" customFormat="1" ht="30" x14ac:dyDescent="0.25">
      <c r="A21" s="8" t="s">
        <v>29</v>
      </c>
      <c r="B21" s="2" t="s">
        <v>12</v>
      </c>
      <c r="C21" s="9">
        <v>1</v>
      </c>
      <c r="D21" s="5">
        <v>7</v>
      </c>
      <c r="E21" s="5">
        <v>8</v>
      </c>
      <c r="F21" s="10">
        <f t="shared" si="0"/>
        <v>87.5</v>
      </c>
      <c r="G21" s="10">
        <f t="shared" si="1"/>
        <v>0.875</v>
      </c>
    </row>
    <row r="22" spans="1:7" customFormat="1" ht="15" x14ac:dyDescent="0.25">
      <c r="A22" s="8"/>
      <c r="B22" s="3" t="s">
        <v>30</v>
      </c>
      <c r="C22" s="13"/>
      <c r="D22" s="6"/>
      <c r="E22" s="6"/>
      <c r="F22" s="14"/>
      <c r="G22" s="14"/>
    </row>
  </sheetData>
  <sheetProtection algorithmName="SHA-512" hashValue="pJkOAWj0s1kGapePO+tx6J7nAQlUjid+Rj0QjQnTpSg0JNRXoaDI3BkhX99sjtTMRMLBm2VUQ8KlTLy+QW8aiw==" saltValue="mCthbMruVRgj5weev0B4Rg==" spinCount="100000" sheet="1" objects="1" scenarios="1" formatCells="0" formatColumns="0" formatRows="0" deleteColumns="0" deleteRows="0"/>
  <protectedRanges>
    <protectedRange sqref="C6:C22" name="krista_tr_237_0_5"/>
    <protectedRange sqref="D22" name="krista_tf_7266_0_4"/>
    <protectedRange sqref="E6:E22" name="krista_tf_7267_0_4"/>
    <protectedRange sqref="F6:F22" name="krista_tr_296_0_4"/>
    <protectedRange sqref="G6:G22" name="krista_tr_238_0_4"/>
    <protectedRange sqref="D6:D21" name="krista_tf_7269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30.7109375" style="7" customWidth="1"/>
    <col min="5" max="5" width="28.85546875" style="7" customWidth="1"/>
    <col min="6"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44.25" customHeight="1" x14ac:dyDescent="0.2">
      <c r="A2" s="79" t="s">
        <v>215</v>
      </c>
      <c r="B2" s="79"/>
      <c r="C2" s="79"/>
      <c r="D2" s="79"/>
      <c r="E2" s="79"/>
      <c r="F2" s="79"/>
      <c r="G2" s="79"/>
      <c r="H2" s="15"/>
      <c r="I2" s="15"/>
    </row>
    <row r="3" spans="1:9" ht="14.25" customHeight="1" thickBot="1" x14ac:dyDescent="0.25">
      <c r="A3" s="15"/>
      <c r="B3" s="16"/>
      <c r="C3" s="16"/>
      <c r="D3" s="16"/>
      <c r="E3" s="16"/>
    </row>
    <row r="4" spans="1:9" ht="91.5" customHeight="1" x14ac:dyDescent="0.2">
      <c r="A4" s="58" t="s">
        <v>13</v>
      </c>
      <c r="B4" s="56" t="s">
        <v>14</v>
      </c>
      <c r="C4" s="57" t="s">
        <v>141</v>
      </c>
      <c r="D4" s="59" t="s">
        <v>216</v>
      </c>
      <c r="E4" s="59" t="s">
        <v>217</v>
      </c>
      <c r="F4" s="55" t="s">
        <v>142</v>
      </c>
      <c r="G4" s="55" t="s">
        <v>143</v>
      </c>
    </row>
    <row r="5" spans="1:9" customFormat="1" ht="15" x14ac:dyDescent="0.25">
      <c r="A5" s="1" t="s">
        <v>13</v>
      </c>
      <c r="B5" s="1" t="s">
        <v>15</v>
      </c>
      <c r="C5" s="4" t="s">
        <v>43</v>
      </c>
      <c r="D5" s="17" t="s">
        <v>144</v>
      </c>
      <c r="E5" s="17" t="s">
        <v>54</v>
      </c>
      <c r="F5" s="4" t="s">
        <v>16</v>
      </c>
      <c r="G5" s="4" t="s">
        <v>44</v>
      </c>
    </row>
    <row r="6" spans="1:9" customFormat="1" ht="15" x14ac:dyDescent="0.25">
      <c r="A6" s="8" t="s">
        <v>276</v>
      </c>
      <c r="B6" s="2" t="s">
        <v>273</v>
      </c>
      <c r="C6" s="9">
        <v>1</v>
      </c>
      <c r="D6" s="5">
        <v>2</v>
      </c>
      <c r="E6" s="5">
        <v>2</v>
      </c>
      <c r="F6" s="10">
        <f t="shared" ref="F6:F21" si="0">IF(OR(C6=0,C6=""),"",IF(OR(D6=0,E6=0),0,100*D6/E6))</f>
        <v>100</v>
      </c>
      <c r="G6" s="10">
        <f t="shared" ref="G6:G21" si="1">IF(F6="","",IF(F6&gt;=25,1,(F6/25)))</f>
        <v>1</v>
      </c>
    </row>
    <row r="7" spans="1:9" customFormat="1" ht="15" x14ac:dyDescent="0.25">
      <c r="A7" s="8" t="s">
        <v>17</v>
      </c>
      <c r="B7" s="2" t="s">
        <v>0</v>
      </c>
      <c r="C7" s="9">
        <v>1</v>
      </c>
      <c r="D7" s="5">
        <v>2</v>
      </c>
      <c r="E7" s="5">
        <v>13</v>
      </c>
      <c r="F7" s="10">
        <f t="shared" si="0"/>
        <v>15.384615384615385</v>
      </c>
      <c r="G7" s="10">
        <f t="shared" si="1"/>
        <v>0.61538461538461542</v>
      </c>
    </row>
    <row r="8" spans="1:9" customFormat="1" ht="15" x14ac:dyDescent="0.25">
      <c r="A8" s="8" t="s">
        <v>277</v>
      </c>
      <c r="B8" s="2" t="s">
        <v>274</v>
      </c>
      <c r="C8" s="9">
        <v>1</v>
      </c>
      <c r="D8" s="5">
        <v>1</v>
      </c>
      <c r="E8" s="5">
        <v>3</v>
      </c>
      <c r="F8" s="10">
        <f t="shared" si="0"/>
        <v>33.333333333333336</v>
      </c>
      <c r="G8" s="10">
        <f t="shared" si="1"/>
        <v>1</v>
      </c>
    </row>
    <row r="9" spans="1:9" customFormat="1" ht="15" x14ac:dyDescent="0.25">
      <c r="A9" s="8" t="s">
        <v>278</v>
      </c>
      <c r="B9" s="2" t="s">
        <v>275</v>
      </c>
      <c r="C9" s="9">
        <v>1</v>
      </c>
      <c r="D9" s="5">
        <v>2</v>
      </c>
      <c r="E9" s="5">
        <v>2</v>
      </c>
      <c r="F9" s="10">
        <f t="shared" si="0"/>
        <v>100</v>
      </c>
      <c r="G9" s="10">
        <f t="shared" si="1"/>
        <v>1</v>
      </c>
    </row>
    <row r="10" spans="1:9" customFormat="1" ht="15" x14ac:dyDescent="0.25">
      <c r="A10" s="8" t="s">
        <v>18</v>
      </c>
      <c r="B10" s="2" t="s">
        <v>1</v>
      </c>
      <c r="C10" s="9">
        <v>1</v>
      </c>
      <c r="D10" s="5">
        <v>4</v>
      </c>
      <c r="E10" s="5">
        <v>6</v>
      </c>
      <c r="F10" s="10">
        <f t="shared" si="0"/>
        <v>66.666666666666671</v>
      </c>
      <c r="G10" s="10">
        <f t="shared" si="1"/>
        <v>1</v>
      </c>
    </row>
    <row r="11" spans="1:9" customFormat="1" ht="30" x14ac:dyDescent="0.25">
      <c r="A11" s="8" t="s">
        <v>19</v>
      </c>
      <c r="B11" s="2" t="s">
        <v>2</v>
      </c>
      <c r="C11" s="9">
        <v>1</v>
      </c>
      <c r="D11" s="5">
        <v>3</v>
      </c>
      <c r="E11" s="5">
        <v>3</v>
      </c>
      <c r="F11" s="10">
        <f t="shared" si="0"/>
        <v>100</v>
      </c>
      <c r="G11" s="10">
        <f t="shared" si="1"/>
        <v>1</v>
      </c>
    </row>
    <row r="12" spans="1:9" customFormat="1" ht="15" x14ac:dyDescent="0.25">
      <c r="A12" s="8" t="s">
        <v>20</v>
      </c>
      <c r="B12" s="2" t="s">
        <v>3</v>
      </c>
      <c r="C12" s="9">
        <v>1</v>
      </c>
      <c r="D12" s="5">
        <v>4</v>
      </c>
      <c r="E12" s="5">
        <v>7</v>
      </c>
      <c r="F12" s="10">
        <f t="shared" si="0"/>
        <v>57.142857142857146</v>
      </c>
      <c r="G12" s="10">
        <f t="shared" si="1"/>
        <v>1</v>
      </c>
    </row>
    <row r="13" spans="1:9" customFormat="1" ht="15" x14ac:dyDescent="0.25">
      <c r="A13" s="8" t="s">
        <v>21</v>
      </c>
      <c r="B13" s="2" t="s">
        <v>4</v>
      </c>
      <c r="C13" s="9">
        <v>1</v>
      </c>
      <c r="D13" s="5">
        <v>22</v>
      </c>
      <c r="E13" s="5">
        <v>31</v>
      </c>
      <c r="F13" s="10">
        <f t="shared" si="0"/>
        <v>70.967741935483872</v>
      </c>
      <c r="G13" s="10">
        <f t="shared" si="1"/>
        <v>1</v>
      </c>
    </row>
    <row r="14" spans="1:9" customFormat="1" ht="15" x14ac:dyDescent="0.25">
      <c r="A14" s="8" t="s">
        <v>22</v>
      </c>
      <c r="B14" s="2" t="s">
        <v>5</v>
      </c>
      <c r="C14" s="9">
        <v>1</v>
      </c>
      <c r="D14" s="5">
        <v>6</v>
      </c>
      <c r="E14" s="5">
        <v>6</v>
      </c>
      <c r="F14" s="10">
        <f t="shared" si="0"/>
        <v>100</v>
      </c>
      <c r="G14" s="10">
        <f t="shared" si="1"/>
        <v>1</v>
      </c>
    </row>
    <row r="15" spans="1:9" customFormat="1" ht="30" x14ac:dyDescent="0.25">
      <c r="A15" s="8" t="s">
        <v>23</v>
      </c>
      <c r="B15" s="2" t="s">
        <v>6</v>
      </c>
      <c r="C15" s="9">
        <v>1</v>
      </c>
      <c r="D15" s="5">
        <v>37</v>
      </c>
      <c r="E15" s="5">
        <v>39</v>
      </c>
      <c r="F15" s="10">
        <f t="shared" si="0"/>
        <v>94.871794871794876</v>
      </c>
      <c r="G15" s="10">
        <f t="shared" si="1"/>
        <v>1</v>
      </c>
    </row>
    <row r="16" spans="1:9" customFormat="1" ht="15" x14ac:dyDescent="0.25">
      <c r="A16" s="8" t="s">
        <v>24</v>
      </c>
      <c r="B16" s="2" t="s">
        <v>7</v>
      </c>
      <c r="C16" s="9">
        <v>1</v>
      </c>
      <c r="D16" s="5">
        <v>0</v>
      </c>
      <c r="E16" s="5">
        <v>2</v>
      </c>
      <c r="F16" s="10">
        <f t="shared" si="0"/>
        <v>0</v>
      </c>
      <c r="G16" s="10">
        <f t="shared" si="1"/>
        <v>0</v>
      </c>
    </row>
    <row r="17" spans="1:7" customFormat="1" ht="30" x14ac:dyDescent="0.25">
      <c r="A17" s="8" t="s">
        <v>25</v>
      </c>
      <c r="B17" s="2" t="s">
        <v>8</v>
      </c>
      <c r="C17" s="9">
        <v>1</v>
      </c>
      <c r="D17" s="5">
        <v>4</v>
      </c>
      <c r="E17" s="5">
        <v>4</v>
      </c>
      <c r="F17" s="10">
        <f t="shared" si="0"/>
        <v>100</v>
      </c>
      <c r="G17" s="10">
        <f t="shared" si="1"/>
        <v>1</v>
      </c>
    </row>
    <row r="18" spans="1:7" customFormat="1" ht="15" x14ac:dyDescent="0.25">
      <c r="A18" s="8" t="s">
        <v>26</v>
      </c>
      <c r="B18" s="2" t="s">
        <v>9</v>
      </c>
      <c r="C18" s="9">
        <v>1</v>
      </c>
      <c r="D18" s="5">
        <v>2</v>
      </c>
      <c r="E18" s="5">
        <v>10</v>
      </c>
      <c r="F18" s="10">
        <f t="shared" si="0"/>
        <v>20</v>
      </c>
      <c r="G18" s="10">
        <f t="shared" si="1"/>
        <v>0.8</v>
      </c>
    </row>
    <row r="19" spans="1:7" customFormat="1" ht="30" x14ac:dyDescent="0.25">
      <c r="A19" s="8" t="s">
        <v>27</v>
      </c>
      <c r="B19" s="2" t="s">
        <v>10</v>
      </c>
      <c r="C19" s="9">
        <v>1</v>
      </c>
      <c r="D19" s="5">
        <v>5</v>
      </c>
      <c r="E19" s="5">
        <v>9</v>
      </c>
      <c r="F19" s="10">
        <f t="shared" si="0"/>
        <v>55.555555555555557</v>
      </c>
      <c r="G19" s="10">
        <f t="shared" si="1"/>
        <v>1</v>
      </c>
    </row>
    <row r="20" spans="1:7" customFormat="1" ht="30" x14ac:dyDescent="0.25">
      <c r="A20" s="8" t="s">
        <v>28</v>
      </c>
      <c r="B20" s="2" t="s">
        <v>11</v>
      </c>
      <c r="C20" s="9">
        <v>1</v>
      </c>
      <c r="D20" s="5">
        <v>2</v>
      </c>
      <c r="E20" s="5">
        <v>7</v>
      </c>
      <c r="F20" s="10">
        <f t="shared" si="0"/>
        <v>28.571428571428573</v>
      </c>
      <c r="G20" s="10">
        <f t="shared" si="1"/>
        <v>1</v>
      </c>
    </row>
    <row r="21" spans="1:7" customFormat="1" ht="30" x14ac:dyDescent="0.25">
      <c r="A21" s="8" t="s">
        <v>29</v>
      </c>
      <c r="B21" s="2" t="s">
        <v>12</v>
      </c>
      <c r="C21" s="9">
        <v>1</v>
      </c>
      <c r="D21" s="5">
        <v>7</v>
      </c>
      <c r="E21" s="5">
        <v>7</v>
      </c>
      <c r="F21" s="10">
        <f t="shared" si="0"/>
        <v>100</v>
      </c>
      <c r="G21" s="10">
        <f t="shared" si="1"/>
        <v>1</v>
      </c>
    </row>
    <row r="22" spans="1:7" customFormat="1" ht="15" x14ac:dyDescent="0.25">
      <c r="A22" s="8"/>
      <c r="B22" s="3" t="s">
        <v>30</v>
      </c>
      <c r="C22" s="13"/>
      <c r="D22" s="6"/>
      <c r="E22" s="6"/>
      <c r="F22" s="14"/>
      <c r="G22" s="14"/>
    </row>
  </sheetData>
  <sheetProtection algorithmName="SHA-512" hashValue="fRQHGFbghRNiamhe+PZiF8jZJaxUMQ0JYolI4mBacxTB7g/3WhKS4avfSfdRvtX4rMGlOyeWacFH3rA/D+ggmg==" saltValue="+3tfmrCtrysxm7MyfzPu7g==" spinCount="100000" sheet="1" objects="1" scenarios="1" formatCells="0" formatColumns="0" formatRows="0" deleteColumns="0" deleteRows="0"/>
  <protectedRanges>
    <protectedRange sqref="C6:C22" name="krista_tr_237_0_5"/>
    <protectedRange sqref="D6:D22" name="krista_tf_7266_0_4"/>
    <protectedRange sqref="E22" name="krista_tf_7267_0_4"/>
    <protectedRange sqref="F6:F22" name="krista_tr_296_0_4"/>
    <protectedRange sqref="G6:G22" name="krista_tr_238_0_4"/>
    <protectedRange sqref="E6:E21" name="krista_tf_7269_0_4_1"/>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I23"/>
  <sheetViews>
    <sheetView view="pageBreakPreview" zoomScaleSheetLayoutView="100" workbookViewId="0">
      <selection activeCell="H23" sqref="H23"/>
    </sheetView>
  </sheetViews>
  <sheetFormatPr defaultColWidth="9.140625" defaultRowHeight="12.75" x14ac:dyDescent="0.2"/>
  <cols>
    <col min="1" max="1" width="5.140625" style="7" customWidth="1"/>
    <col min="2" max="2" width="63" style="7" customWidth="1"/>
    <col min="3" max="3" width="14.5703125" style="7" customWidth="1"/>
    <col min="4" max="4" width="19.140625" style="7" customWidth="1"/>
    <col min="5" max="5" width="15.7109375" style="7" customWidth="1"/>
    <col min="6" max="6" width="18.5703125" style="7" customWidth="1"/>
    <col min="7" max="7" width="23.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2" spans="1:9" ht="19.5" customHeight="1" x14ac:dyDescent="0.2">
      <c r="A2" s="79" t="s">
        <v>269</v>
      </c>
      <c r="B2" s="79"/>
      <c r="C2" s="79"/>
      <c r="D2" s="79"/>
      <c r="E2" s="79"/>
      <c r="F2" s="79"/>
      <c r="G2" s="79"/>
      <c r="H2" s="79"/>
      <c r="I2" s="79"/>
    </row>
    <row r="3" spans="1:9" ht="19.5" customHeight="1" thickBot="1" x14ac:dyDescent="0.25">
      <c r="A3" s="15"/>
      <c r="B3" s="16"/>
      <c r="C3" s="16"/>
      <c r="D3" s="16"/>
      <c r="E3" s="16"/>
    </row>
    <row r="4" spans="1:9" ht="19.5" customHeight="1" thickBot="1" x14ac:dyDescent="0.25">
      <c r="A4" s="89" t="s">
        <v>13</v>
      </c>
      <c r="B4" s="85" t="s">
        <v>14</v>
      </c>
      <c r="C4" s="87" t="s">
        <v>50</v>
      </c>
      <c r="D4" s="82" t="s">
        <v>38</v>
      </c>
      <c r="E4" s="83"/>
      <c r="F4" s="83"/>
      <c r="G4" s="84"/>
      <c r="H4" s="80" t="s">
        <v>48</v>
      </c>
      <c r="I4" s="80" t="s">
        <v>49</v>
      </c>
    </row>
    <row r="5" spans="1:9" ht="116.25" customHeight="1" thickBot="1" x14ac:dyDescent="0.25">
      <c r="A5" s="90"/>
      <c r="B5" s="86"/>
      <c r="C5" s="88"/>
      <c r="D5" s="29" t="s">
        <v>187</v>
      </c>
      <c r="E5" s="30" t="s">
        <v>188</v>
      </c>
      <c r="F5" s="29" t="s">
        <v>189</v>
      </c>
      <c r="G5" s="29" t="s">
        <v>190</v>
      </c>
      <c r="H5" s="81"/>
      <c r="I5" s="81"/>
    </row>
    <row r="6" spans="1:9" customFormat="1" ht="15" x14ac:dyDescent="0.25">
      <c r="A6" s="1" t="s">
        <v>13</v>
      </c>
      <c r="B6" s="1" t="s">
        <v>15</v>
      </c>
      <c r="C6" s="4" t="s">
        <v>43</v>
      </c>
      <c r="D6" s="17" t="s">
        <v>39</v>
      </c>
      <c r="E6" s="17" t="s">
        <v>40</v>
      </c>
      <c r="F6" s="17" t="s">
        <v>36</v>
      </c>
      <c r="G6" s="17" t="s">
        <v>37</v>
      </c>
      <c r="H6" s="4" t="s">
        <v>16</v>
      </c>
      <c r="I6" s="4" t="s">
        <v>44</v>
      </c>
    </row>
    <row r="7" spans="1:9" customFormat="1" ht="15" x14ac:dyDescent="0.25">
      <c r="A7" s="8" t="s">
        <v>276</v>
      </c>
      <c r="B7" s="2" t="s">
        <v>273</v>
      </c>
      <c r="C7" s="9">
        <v>1</v>
      </c>
      <c r="D7" s="5">
        <v>1</v>
      </c>
      <c r="E7" s="5">
        <v>1</v>
      </c>
      <c r="F7" s="5">
        <v>0</v>
      </c>
      <c r="G7" s="5">
        <v>1</v>
      </c>
      <c r="H7" s="10">
        <f t="shared" ref="H7:H22" si="0">I7*100</f>
        <v>50</v>
      </c>
      <c r="I7" s="10">
        <v>0.5</v>
      </c>
    </row>
    <row r="8" spans="1:9" customFormat="1" ht="15" x14ac:dyDescent="0.25">
      <c r="A8" s="8" t="s">
        <v>17</v>
      </c>
      <c r="B8" s="2" t="s">
        <v>0</v>
      </c>
      <c r="C8" s="9">
        <v>1</v>
      </c>
      <c r="D8" s="5">
        <v>1</v>
      </c>
      <c r="E8" s="5">
        <v>1</v>
      </c>
      <c r="F8" s="5">
        <v>0</v>
      </c>
      <c r="G8" s="5">
        <v>1</v>
      </c>
      <c r="H8" s="10">
        <f t="shared" si="0"/>
        <v>50</v>
      </c>
      <c r="I8" s="10">
        <v>0.5</v>
      </c>
    </row>
    <row r="9" spans="1:9" customFormat="1" ht="15" x14ac:dyDescent="0.25">
      <c r="A9" s="8" t="s">
        <v>277</v>
      </c>
      <c r="B9" s="2" t="s">
        <v>274</v>
      </c>
      <c r="C9" s="9">
        <v>1</v>
      </c>
      <c r="D9" s="5">
        <v>1</v>
      </c>
      <c r="E9" s="5">
        <v>1</v>
      </c>
      <c r="F9" s="5">
        <v>0</v>
      </c>
      <c r="G9" s="5">
        <v>1</v>
      </c>
      <c r="H9" s="10">
        <f t="shared" si="0"/>
        <v>50</v>
      </c>
      <c r="I9" s="10">
        <v>0.5</v>
      </c>
    </row>
    <row r="10" spans="1:9" customFormat="1" ht="15" x14ac:dyDescent="0.25">
      <c r="A10" s="8" t="s">
        <v>278</v>
      </c>
      <c r="B10" s="2" t="s">
        <v>275</v>
      </c>
      <c r="C10" s="9">
        <v>1</v>
      </c>
      <c r="D10" s="5">
        <v>1</v>
      </c>
      <c r="E10" s="5">
        <v>1</v>
      </c>
      <c r="F10" s="5">
        <v>0</v>
      </c>
      <c r="G10" s="5">
        <v>1</v>
      </c>
      <c r="H10" s="10">
        <f t="shared" si="0"/>
        <v>50</v>
      </c>
      <c r="I10" s="10">
        <v>0.5</v>
      </c>
    </row>
    <row r="11" spans="1:9" customFormat="1" ht="15" x14ac:dyDescent="0.25">
      <c r="A11" s="8" t="s">
        <v>18</v>
      </c>
      <c r="B11" s="2" t="s">
        <v>1</v>
      </c>
      <c r="C11" s="9">
        <v>1</v>
      </c>
      <c r="D11" s="5">
        <v>1</v>
      </c>
      <c r="E11" s="5">
        <v>1</v>
      </c>
      <c r="F11" s="5">
        <v>0</v>
      </c>
      <c r="G11" s="5">
        <v>1</v>
      </c>
      <c r="H11" s="10">
        <f t="shared" si="0"/>
        <v>50</v>
      </c>
      <c r="I11" s="10">
        <v>0.5</v>
      </c>
    </row>
    <row r="12" spans="1:9" customFormat="1" ht="30" x14ac:dyDescent="0.25">
      <c r="A12" s="8" t="s">
        <v>19</v>
      </c>
      <c r="B12" s="2" t="s">
        <v>2</v>
      </c>
      <c r="C12" s="9">
        <v>1</v>
      </c>
      <c r="D12" s="5">
        <v>1</v>
      </c>
      <c r="E12" s="5">
        <v>1</v>
      </c>
      <c r="F12" s="5">
        <v>1</v>
      </c>
      <c r="G12" s="5">
        <v>1</v>
      </c>
      <c r="H12" s="10">
        <f t="shared" si="0"/>
        <v>100</v>
      </c>
      <c r="I12" s="10">
        <v>1</v>
      </c>
    </row>
    <row r="13" spans="1:9" customFormat="1" ht="15" x14ac:dyDescent="0.25">
      <c r="A13" s="8" t="s">
        <v>20</v>
      </c>
      <c r="B13" s="2" t="s">
        <v>3</v>
      </c>
      <c r="C13" s="9">
        <v>1</v>
      </c>
      <c r="D13" s="5">
        <v>1</v>
      </c>
      <c r="E13" s="5">
        <v>1</v>
      </c>
      <c r="F13" s="5">
        <v>0</v>
      </c>
      <c r="G13" s="5">
        <v>1</v>
      </c>
      <c r="H13" s="10">
        <f t="shared" si="0"/>
        <v>50</v>
      </c>
      <c r="I13" s="10">
        <v>0.5</v>
      </c>
    </row>
    <row r="14" spans="1:9" customFormat="1" ht="15" x14ac:dyDescent="0.25">
      <c r="A14" s="8" t="s">
        <v>21</v>
      </c>
      <c r="B14" s="2" t="s">
        <v>4</v>
      </c>
      <c r="C14" s="9">
        <v>1</v>
      </c>
      <c r="D14" s="5">
        <v>1</v>
      </c>
      <c r="E14" s="5">
        <v>1</v>
      </c>
      <c r="F14" s="5">
        <v>0</v>
      </c>
      <c r="G14" s="5">
        <v>1</v>
      </c>
      <c r="H14" s="10">
        <f t="shared" si="0"/>
        <v>50</v>
      </c>
      <c r="I14" s="10">
        <v>0.5</v>
      </c>
    </row>
    <row r="15" spans="1:9" customFormat="1" ht="15" x14ac:dyDescent="0.25">
      <c r="A15" s="8" t="s">
        <v>22</v>
      </c>
      <c r="B15" s="2" t="s">
        <v>5</v>
      </c>
      <c r="C15" s="9">
        <v>1</v>
      </c>
      <c r="D15" s="5">
        <v>1</v>
      </c>
      <c r="E15" s="5">
        <v>1</v>
      </c>
      <c r="F15" s="5">
        <v>0</v>
      </c>
      <c r="G15" s="5">
        <v>1</v>
      </c>
      <c r="H15" s="10">
        <f t="shared" si="0"/>
        <v>50</v>
      </c>
      <c r="I15" s="10">
        <v>0.5</v>
      </c>
    </row>
    <row r="16" spans="1:9" customFormat="1" ht="30" x14ac:dyDescent="0.25">
      <c r="A16" s="8" t="s">
        <v>23</v>
      </c>
      <c r="B16" s="2" t="s">
        <v>6</v>
      </c>
      <c r="C16" s="9">
        <v>1</v>
      </c>
      <c r="D16" s="5">
        <v>1</v>
      </c>
      <c r="E16" s="5">
        <v>1</v>
      </c>
      <c r="F16" s="5">
        <v>1</v>
      </c>
      <c r="G16" s="5">
        <v>1</v>
      </c>
      <c r="H16" s="10">
        <f t="shared" si="0"/>
        <v>100</v>
      </c>
      <c r="I16" s="10">
        <v>1</v>
      </c>
    </row>
    <row r="17" spans="1:9" customFormat="1" ht="15" x14ac:dyDescent="0.25">
      <c r="A17" s="8" t="s">
        <v>24</v>
      </c>
      <c r="B17" s="2" t="s">
        <v>7</v>
      </c>
      <c r="C17" s="9">
        <v>1</v>
      </c>
      <c r="D17" s="5">
        <v>1</v>
      </c>
      <c r="E17" s="5">
        <v>1</v>
      </c>
      <c r="F17" s="5">
        <v>0</v>
      </c>
      <c r="G17" s="5">
        <v>1</v>
      </c>
      <c r="H17" s="10">
        <f t="shared" si="0"/>
        <v>50</v>
      </c>
      <c r="I17" s="10">
        <v>0.5</v>
      </c>
    </row>
    <row r="18" spans="1:9" customFormat="1" ht="30" x14ac:dyDescent="0.25">
      <c r="A18" s="8" t="s">
        <v>25</v>
      </c>
      <c r="B18" s="2" t="s">
        <v>8</v>
      </c>
      <c r="C18" s="9">
        <v>1</v>
      </c>
      <c r="D18" s="5">
        <v>0</v>
      </c>
      <c r="E18" s="5">
        <v>0</v>
      </c>
      <c r="F18" s="5">
        <v>0</v>
      </c>
      <c r="G18" s="5">
        <v>0</v>
      </c>
      <c r="H18" s="10">
        <f t="shared" si="0"/>
        <v>0</v>
      </c>
      <c r="I18" s="10">
        <v>0</v>
      </c>
    </row>
    <row r="19" spans="1:9" customFormat="1" ht="15" x14ac:dyDescent="0.25">
      <c r="A19" s="8" t="s">
        <v>26</v>
      </c>
      <c r="B19" s="2" t="s">
        <v>9</v>
      </c>
      <c r="C19" s="9">
        <v>1</v>
      </c>
      <c r="D19" s="5">
        <v>1</v>
      </c>
      <c r="E19" s="5">
        <v>1</v>
      </c>
      <c r="F19" s="5">
        <v>0</v>
      </c>
      <c r="G19" s="5">
        <v>1</v>
      </c>
      <c r="H19" s="10">
        <f t="shared" si="0"/>
        <v>50</v>
      </c>
      <c r="I19" s="10">
        <v>0.5</v>
      </c>
    </row>
    <row r="20" spans="1:9" customFormat="1" ht="30" x14ac:dyDescent="0.25">
      <c r="A20" s="8" t="s">
        <v>27</v>
      </c>
      <c r="B20" s="2" t="s">
        <v>10</v>
      </c>
      <c r="C20" s="9">
        <v>1</v>
      </c>
      <c r="D20" s="5">
        <v>1</v>
      </c>
      <c r="E20" s="5">
        <v>1</v>
      </c>
      <c r="F20" s="5">
        <v>1</v>
      </c>
      <c r="G20" s="5">
        <v>1</v>
      </c>
      <c r="H20" s="10">
        <f t="shared" si="0"/>
        <v>100</v>
      </c>
      <c r="I20" s="10">
        <v>1</v>
      </c>
    </row>
    <row r="21" spans="1:9" customFormat="1" ht="30" x14ac:dyDescent="0.25">
      <c r="A21" s="8" t="s">
        <v>28</v>
      </c>
      <c r="B21" s="2" t="s">
        <v>11</v>
      </c>
      <c r="C21" s="9">
        <v>1</v>
      </c>
      <c r="D21" s="5">
        <v>1</v>
      </c>
      <c r="E21" s="5">
        <v>1</v>
      </c>
      <c r="F21" s="5">
        <v>1</v>
      </c>
      <c r="G21" s="5">
        <v>1</v>
      </c>
      <c r="H21" s="10">
        <f t="shared" si="0"/>
        <v>100</v>
      </c>
      <c r="I21" s="10">
        <v>1</v>
      </c>
    </row>
    <row r="22" spans="1:9" customFormat="1" ht="30" x14ac:dyDescent="0.25">
      <c r="A22" s="8" t="s">
        <v>29</v>
      </c>
      <c r="B22" s="2" t="s">
        <v>12</v>
      </c>
      <c r="C22" s="9">
        <v>1</v>
      </c>
      <c r="D22" s="5">
        <v>1</v>
      </c>
      <c r="E22" s="5">
        <v>1</v>
      </c>
      <c r="F22" s="5">
        <v>1</v>
      </c>
      <c r="G22" s="5">
        <v>1</v>
      </c>
      <c r="H22" s="10">
        <f t="shared" si="0"/>
        <v>100</v>
      </c>
      <c r="I22" s="10">
        <v>1</v>
      </c>
    </row>
    <row r="23" spans="1:9" customFormat="1" ht="15" x14ac:dyDescent="0.25">
      <c r="A23" s="8"/>
      <c r="B23" s="3" t="s">
        <v>30</v>
      </c>
      <c r="C23" s="13"/>
      <c r="D23" s="6"/>
      <c r="E23" s="6"/>
      <c r="F23" s="6"/>
      <c r="G23" s="6"/>
      <c r="H23" s="14">
        <v>0</v>
      </c>
      <c r="I23" s="14"/>
    </row>
  </sheetData>
  <sheetProtection algorithmName="SHA-512" hashValue="TVVBQlzr56S9M9yKtWD86ZPD8n7ZozZK9nvXFlEtkDiGKo9txTMwn4NXTXU8Ymbk27RmKmPW/aweaBRs59yWLg==" saltValue="nE2spTfeACOMKDXCbhS8PQ==" spinCount="100000" sheet="1" objects="1" scenarios="1" formatCells="0" formatColumns="0" formatRows="0" deleteColumns="0" deleteRows="0"/>
  <protectedRanges>
    <protectedRange sqref="C7:C23" name="krista_tr_237_0_5"/>
    <protectedRange sqref="D7:D23" name="krista_tf_7266_0_4"/>
    <protectedRange sqref="E7:E23" name="krista_tf_7267_0_4"/>
    <protectedRange sqref="F7:F23" name="krista_tf_7268_0_4"/>
    <protectedRange sqref="G7:G23" name="krista_tf_7269_0_4"/>
    <protectedRange sqref="H7:H23" name="krista_tr_296_0_4"/>
    <protectedRange sqref="I7:I23" name="krista_tr_238_0_4"/>
  </protectedRanges>
  <mergeCells count="7">
    <mergeCell ref="A2:I2"/>
    <mergeCell ref="A4:A5"/>
    <mergeCell ref="B4:B5"/>
    <mergeCell ref="C4:C5"/>
    <mergeCell ref="H4:H5"/>
    <mergeCell ref="I4:I5"/>
    <mergeCell ref="D4:G4"/>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krista_fm_columnsmarkup" r:id="rId3"/>
    <customPr name="krista_fm_consts" r:id="rId4"/>
    <customPr name="krista_fm_Events" r:id="rId5"/>
    <customPr name="krista_fm_metadataXML" r:id="rId6"/>
    <customPr name="krista_fm_rowsaxis" r:id="rId7"/>
    <customPr name="krista_fm_rowsmarkup" r:id="rId8"/>
    <customPr name="krista_SheetHistory" r:id="rId9"/>
    <customPr name="p3" r:id="rId10"/>
    <customPr name="p8" r:id="rId11"/>
    <customPr name="p9" r:id="rId12"/>
  </customProperties>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21.85546875" style="7" customWidth="1"/>
    <col min="5" max="5" width="23.28515625" style="7" customWidth="1"/>
    <col min="6" max="7" width="11.140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292</v>
      </c>
      <c r="B2" s="79"/>
      <c r="C2" s="79"/>
      <c r="D2" s="79"/>
      <c r="E2" s="79"/>
      <c r="F2" s="79"/>
      <c r="G2" s="79"/>
      <c r="H2" s="15"/>
      <c r="I2" s="15"/>
    </row>
    <row r="3" spans="1:9" ht="11.25" customHeight="1" thickBot="1" x14ac:dyDescent="0.25">
      <c r="A3" s="15"/>
      <c r="B3" s="16"/>
      <c r="C3" s="16"/>
      <c r="D3" s="16"/>
      <c r="E3" s="16"/>
    </row>
    <row r="4" spans="1:9" ht="111.75" customHeight="1" x14ac:dyDescent="0.2">
      <c r="A4" s="74" t="s">
        <v>13</v>
      </c>
      <c r="B4" s="72" t="s">
        <v>14</v>
      </c>
      <c r="C4" s="73" t="s">
        <v>280</v>
      </c>
      <c r="D4" s="73" t="s">
        <v>281</v>
      </c>
      <c r="E4" s="73" t="s">
        <v>284</v>
      </c>
      <c r="F4" s="71" t="s">
        <v>282</v>
      </c>
      <c r="G4" s="71" t="s">
        <v>283</v>
      </c>
    </row>
    <row r="5" spans="1:9" customFormat="1" ht="15" x14ac:dyDescent="0.25">
      <c r="A5" s="1" t="s">
        <v>13</v>
      </c>
      <c r="B5" s="1" t="s">
        <v>15</v>
      </c>
      <c r="C5" s="4" t="s">
        <v>43</v>
      </c>
      <c r="D5" s="27" t="s">
        <v>285</v>
      </c>
      <c r="E5" s="27" t="s">
        <v>286</v>
      </c>
      <c r="F5" s="4" t="s">
        <v>16</v>
      </c>
      <c r="G5" s="4" t="s">
        <v>44</v>
      </c>
    </row>
    <row r="6" spans="1:9" customFormat="1" ht="15" x14ac:dyDescent="0.25">
      <c r="A6" s="8" t="s">
        <v>276</v>
      </c>
      <c r="B6" s="2" t="s">
        <v>273</v>
      </c>
      <c r="C6" s="9">
        <v>1</v>
      </c>
      <c r="D6" s="28">
        <v>186.6</v>
      </c>
      <c r="E6" s="28">
        <v>0</v>
      </c>
      <c r="F6" s="10">
        <v>95</v>
      </c>
      <c r="G6" s="10">
        <f t="shared" ref="G6:G21" si="0">IF(F6="","",IF(F6&lt;95,0,IF(AND(D6=0,E6=0),1,IF(AND(D6&gt;0,E6=0),0.5,IF(AND(F6&gt;=100,F6&lt;=105),1,IF(AND(F6&lt;100,F6&gt;=95),0.5,IF(F6&gt;105,0.5,"")))))))</f>
        <v>0.5</v>
      </c>
    </row>
    <row r="7" spans="1:9" customFormat="1" ht="15" x14ac:dyDescent="0.25">
      <c r="A7" s="8" t="s">
        <v>17</v>
      </c>
      <c r="B7" s="2" t="s">
        <v>0</v>
      </c>
      <c r="C7" s="9">
        <v>1</v>
      </c>
      <c r="D7" s="28">
        <v>122381.88</v>
      </c>
      <c r="E7" s="28">
        <v>109400</v>
      </c>
      <c r="F7" s="10">
        <f>IF(OR(C7=0,C7=""),"",(D7/E7)*100)</f>
        <v>111.86643510054846</v>
      </c>
      <c r="G7" s="10">
        <f t="shared" si="0"/>
        <v>0.5</v>
      </c>
    </row>
    <row r="8" spans="1:9" customFormat="1" ht="15" x14ac:dyDescent="0.25">
      <c r="A8" s="8" t="s">
        <v>277</v>
      </c>
      <c r="B8" s="2" t="s">
        <v>274</v>
      </c>
      <c r="C8" s="9">
        <v>1</v>
      </c>
      <c r="D8" s="28">
        <v>25.86</v>
      </c>
      <c r="E8" s="28">
        <v>0</v>
      </c>
      <c r="F8" s="10">
        <v>95</v>
      </c>
      <c r="G8" s="10">
        <f t="shared" si="0"/>
        <v>0.5</v>
      </c>
    </row>
    <row r="9" spans="1:9" customFormat="1" ht="15" x14ac:dyDescent="0.25">
      <c r="A9" s="8" t="s">
        <v>278</v>
      </c>
      <c r="B9" s="2" t="s">
        <v>275</v>
      </c>
      <c r="C9" s="9">
        <v>1</v>
      </c>
      <c r="D9" s="28">
        <v>132.47999999999999</v>
      </c>
      <c r="E9" s="28">
        <v>100</v>
      </c>
      <c r="F9" s="10">
        <f>IF(OR(C9=0,C9=""),"",(D9/E9)*100)</f>
        <v>132.47999999999999</v>
      </c>
      <c r="G9" s="10">
        <f t="shared" si="0"/>
        <v>0.5</v>
      </c>
    </row>
    <row r="10" spans="1:9" customFormat="1" ht="15" x14ac:dyDescent="0.25">
      <c r="A10" s="8" t="s">
        <v>18</v>
      </c>
      <c r="B10" s="2" t="s">
        <v>1</v>
      </c>
      <c r="C10" s="9">
        <v>1</v>
      </c>
      <c r="D10" s="28">
        <v>4859.8999999999996</v>
      </c>
      <c r="E10" s="28">
        <v>2700</v>
      </c>
      <c r="F10" s="10">
        <f>IF(OR(C10=0,C10=""),"",(D10/E10)*100)</f>
        <v>179.99629629629626</v>
      </c>
      <c r="G10" s="10">
        <f t="shared" si="0"/>
        <v>0.5</v>
      </c>
    </row>
    <row r="11" spans="1:9" customFormat="1" ht="30" x14ac:dyDescent="0.25">
      <c r="A11" s="8" t="s">
        <v>19</v>
      </c>
      <c r="B11" s="2" t="s">
        <v>2</v>
      </c>
      <c r="C11" s="9">
        <v>1</v>
      </c>
      <c r="D11" s="28">
        <v>2708530.44</v>
      </c>
      <c r="E11" s="28">
        <v>2342897</v>
      </c>
      <c r="F11" s="10">
        <f>IF(OR(C11=0,C11=""),"",(D11/E11)*100)</f>
        <v>115.60603987285828</v>
      </c>
      <c r="G11" s="10">
        <f t="shared" si="0"/>
        <v>0.5</v>
      </c>
    </row>
    <row r="12" spans="1:9" customFormat="1" ht="15" x14ac:dyDescent="0.25">
      <c r="A12" s="8" t="s">
        <v>20</v>
      </c>
      <c r="B12" s="2" t="s">
        <v>3</v>
      </c>
      <c r="C12" s="9">
        <v>1</v>
      </c>
      <c r="D12" s="28">
        <v>5687.88</v>
      </c>
      <c r="E12" s="28">
        <v>5500</v>
      </c>
      <c r="F12" s="10">
        <f>IF(OR(C12=0,C12=""),"",(D12/E12)*100)</f>
        <v>103.416</v>
      </c>
      <c r="G12" s="10">
        <f t="shared" si="0"/>
        <v>1</v>
      </c>
    </row>
    <row r="13" spans="1:9" customFormat="1" ht="15" x14ac:dyDescent="0.25">
      <c r="A13" s="8" t="s">
        <v>21</v>
      </c>
      <c r="B13" s="2" t="s">
        <v>4</v>
      </c>
      <c r="C13" s="9">
        <v>1</v>
      </c>
      <c r="D13" s="28">
        <v>1512.31</v>
      </c>
      <c r="E13" s="28">
        <v>1400</v>
      </c>
      <c r="F13" s="10">
        <f>IF(OR(C13=0,C13=""),"",(D13/E13)*100)</f>
        <v>108.02214285714284</v>
      </c>
      <c r="G13" s="10">
        <f t="shared" si="0"/>
        <v>0.5</v>
      </c>
    </row>
    <row r="14" spans="1:9" customFormat="1" ht="15" x14ac:dyDescent="0.25">
      <c r="A14" s="8" t="s">
        <v>22</v>
      </c>
      <c r="B14" s="2" t="s">
        <v>5</v>
      </c>
      <c r="C14" s="9">
        <v>1</v>
      </c>
      <c r="D14" s="28">
        <v>58.93</v>
      </c>
      <c r="E14" s="28">
        <v>0</v>
      </c>
      <c r="F14" s="10">
        <v>95</v>
      </c>
      <c r="G14" s="10">
        <f t="shared" si="0"/>
        <v>0.5</v>
      </c>
    </row>
    <row r="15" spans="1:9" customFormat="1" ht="30" x14ac:dyDescent="0.25">
      <c r="A15" s="8" t="s">
        <v>23</v>
      </c>
      <c r="B15" s="2" t="s">
        <v>6</v>
      </c>
      <c r="C15" s="9">
        <v>1</v>
      </c>
      <c r="D15" s="28">
        <v>516.01</v>
      </c>
      <c r="E15" s="28">
        <v>200</v>
      </c>
      <c r="F15" s="10">
        <f t="shared" ref="F15:F21" si="1">IF(OR(C15=0,C15=""),"",(D15/E15)*100)</f>
        <v>258.005</v>
      </c>
      <c r="G15" s="10">
        <f t="shared" si="0"/>
        <v>0.5</v>
      </c>
    </row>
    <row r="16" spans="1:9" customFormat="1" ht="15" x14ac:dyDescent="0.25">
      <c r="A16" s="8" t="s">
        <v>24</v>
      </c>
      <c r="B16" s="2" t="s">
        <v>7</v>
      </c>
      <c r="C16" s="9">
        <v>1</v>
      </c>
      <c r="D16" s="28">
        <v>106.41</v>
      </c>
      <c r="E16" s="28">
        <v>100</v>
      </c>
      <c r="F16" s="10">
        <f t="shared" si="1"/>
        <v>106.41000000000001</v>
      </c>
      <c r="G16" s="10">
        <f t="shared" si="0"/>
        <v>0.5</v>
      </c>
    </row>
    <row r="17" spans="1:7" customFormat="1" ht="30" x14ac:dyDescent="0.25">
      <c r="A17" s="8" t="s">
        <v>25</v>
      </c>
      <c r="B17" s="2" t="s">
        <v>8</v>
      </c>
      <c r="C17" s="9">
        <v>1</v>
      </c>
      <c r="D17" s="28">
        <v>1869.98</v>
      </c>
      <c r="E17" s="28">
        <v>1450</v>
      </c>
      <c r="F17" s="10">
        <f t="shared" si="1"/>
        <v>128.96413793103449</v>
      </c>
      <c r="G17" s="10">
        <f t="shared" si="0"/>
        <v>0.5</v>
      </c>
    </row>
    <row r="18" spans="1:7" customFormat="1" ht="15" x14ac:dyDescent="0.25">
      <c r="A18" s="8" t="s">
        <v>26</v>
      </c>
      <c r="B18" s="2" t="s">
        <v>9</v>
      </c>
      <c r="C18" s="9">
        <v>1</v>
      </c>
      <c r="D18" s="28">
        <v>23150.42</v>
      </c>
      <c r="E18" s="28">
        <v>22150</v>
      </c>
      <c r="F18" s="10">
        <f t="shared" si="1"/>
        <v>104.51656884875847</v>
      </c>
      <c r="G18" s="10">
        <f t="shared" si="0"/>
        <v>1</v>
      </c>
    </row>
    <row r="19" spans="1:7" customFormat="1" ht="30" x14ac:dyDescent="0.25">
      <c r="A19" s="8" t="s">
        <v>27</v>
      </c>
      <c r="B19" s="2" t="s">
        <v>10</v>
      </c>
      <c r="C19" s="9">
        <v>1</v>
      </c>
      <c r="D19" s="28">
        <v>24592.44</v>
      </c>
      <c r="E19" s="28">
        <v>21200</v>
      </c>
      <c r="F19" s="10">
        <f t="shared" si="1"/>
        <v>116.00207547169809</v>
      </c>
      <c r="G19" s="10">
        <f t="shared" si="0"/>
        <v>0.5</v>
      </c>
    </row>
    <row r="20" spans="1:7" customFormat="1" ht="30" x14ac:dyDescent="0.25">
      <c r="A20" s="8" t="s">
        <v>28</v>
      </c>
      <c r="B20" s="2" t="s">
        <v>11</v>
      </c>
      <c r="C20" s="9">
        <v>1</v>
      </c>
      <c r="D20" s="28">
        <v>6824.08</v>
      </c>
      <c r="E20" s="28">
        <v>5000</v>
      </c>
      <c r="F20" s="10">
        <f t="shared" si="1"/>
        <v>136.48160000000001</v>
      </c>
      <c r="G20" s="10">
        <f t="shared" si="0"/>
        <v>0.5</v>
      </c>
    </row>
    <row r="21" spans="1:7" customFormat="1" ht="30" x14ac:dyDescent="0.25">
      <c r="A21" s="8" t="s">
        <v>29</v>
      </c>
      <c r="B21" s="2" t="s">
        <v>12</v>
      </c>
      <c r="C21" s="9">
        <v>1</v>
      </c>
      <c r="D21" s="28">
        <v>16506.96</v>
      </c>
      <c r="E21" s="28">
        <v>13700</v>
      </c>
      <c r="F21" s="10">
        <f t="shared" si="1"/>
        <v>120.48875912408758</v>
      </c>
      <c r="G21" s="10">
        <f t="shared" si="0"/>
        <v>0.5</v>
      </c>
    </row>
    <row r="22" spans="1:7" customFormat="1" ht="15" x14ac:dyDescent="0.25">
      <c r="A22" s="8"/>
      <c r="B22" s="3" t="s">
        <v>30</v>
      </c>
      <c r="C22" s="13"/>
      <c r="D22" s="28"/>
      <c r="E22" s="28"/>
      <c r="F22" s="14"/>
      <c r="G22" s="14"/>
    </row>
  </sheetData>
  <sheetProtection algorithmName="SHA-512" hashValue="xoxNpHD/GbdHzg7nDJ7NQhur1XPNHkU0XB0b4nVCXQlwOtsmlg0z7TBOk23dKwPC9TK22ct9Re1c3b5kacmXWA==" saltValue="rSTPOwVpCnlQLPunDA6jrQ==" spinCount="100000" sheet="1" objects="1" scenarios="1" formatCells="0" formatColumns="0" formatRows="0" deleteColumns="0" deleteRows="0"/>
  <protectedRanges>
    <protectedRange sqref="C6:C22" name="krista_tr_237_0_5"/>
    <protectedRange sqref="F6:F22" name="krista_tr_296_0_4"/>
    <protectedRange sqref="G6:G22" name="krista_tr_238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L23"/>
  <sheetViews>
    <sheetView view="pageBreakPreview" zoomScaleSheetLayoutView="100" workbookViewId="0">
      <selection activeCell="K18" sqref="K18"/>
    </sheetView>
  </sheetViews>
  <sheetFormatPr defaultColWidth="9.140625" defaultRowHeight="12.75" x14ac:dyDescent="0.2"/>
  <cols>
    <col min="1" max="1" width="5.140625" style="7" customWidth="1"/>
    <col min="2" max="2" width="63" style="7" customWidth="1"/>
    <col min="3" max="3" width="14.5703125" style="7" customWidth="1"/>
    <col min="4" max="6" width="13.42578125" style="7" customWidth="1"/>
    <col min="7" max="7" width="23.57031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2" ht="11.25" customHeight="1" x14ac:dyDescent="0.2"/>
    <row r="2" spans="1:12" ht="39" customHeight="1" x14ac:dyDescent="0.25">
      <c r="A2" s="79" t="s">
        <v>265</v>
      </c>
      <c r="B2" s="79"/>
      <c r="C2" s="79"/>
      <c r="D2" s="79"/>
      <c r="E2" s="79"/>
      <c r="F2" s="79"/>
      <c r="G2" s="79"/>
      <c r="H2" s="79"/>
      <c r="I2"/>
      <c r="J2"/>
      <c r="K2"/>
      <c r="L2"/>
    </row>
    <row r="3" spans="1:12" ht="11.25" customHeight="1" thickBot="1" x14ac:dyDescent="0.25">
      <c r="A3" s="65"/>
      <c r="B3" s="65"/>
      <c r="C3" s="65"/>
      <c r="D3" s="65"/>
      <c r="E3" s="65"/>
      <c r="F3" s="65"/>
      <c r="G3" s="65"/>
      <c r="H3" s="15"/>
      <c r="I3" s="15"/>
    </row>
    <row r="4" spans="1:12" ht="57.75" customHeight="1" thickBot="1" x14ac:dyDescent="0.25">
      <c r="A4" s="91" t="s">
        <v>13</v>
      </c>
      <c r="B4" s="93" t="s">
        <v>14</v>
      </c>
      <c r="C4" s="80" t="s">
        <v>145</v>
      </c>
      <c r="D4" s="82" t="s">
        <v>207</v>
      </c>
      <c r="E4" s="83"/>
      <c r="F4" s="84"/>
      <c r="G4" s="80" t="s">
        <v>191</v>
      </c>
      <c r="H4" s="80" t="s">
        <v>107</v>
      </c>
      <c r="I4" s="80" t="s">
        <v>108</v>
      </c>
    </row>
    <row r="5" spans="1:12" ht="19.5" customHeight="1" thickBot="1" x14ac:dyDescent="0.25">
      <c r="A5" s="92"/>
      <c r="B5" s="94"/>
      <c r="C5" s="81"/>
      <c r="D5" s="66" t="s">
        <v>169</v>
      </c>
      <c r="E5" s="66" t="s">
        <v>170</v>
      </c>
      <c r="F5" s="66" t="s">
        <v>152</v>
      </c>
      <c r="G5" s="81"/>
      <c r="H5" s="81"/>
      <c r="I5" s="81"/>
    </row>
    <row r="6" spans="1:12" customFormat="1" ht="15" x14ac:dyDescent="0.25">
      <c r="A6" s="1" t="s">
        <v>13</v>
      </c>
      <c r="B6" s="1" t="s">
        <v>15</v>
      </c>
      <c r="C6" s="4" t="s">
        <v>43</v>
      </c>
      <c r="D6" s="27" t="s">
        <v>171</v>
      </c>
      <c r="E6" s="27" t="s">
        <v>172</v>
      </c>
      <c r="F6" s="17" t="s">
        <v>173</v>
      </c>
      <c r="G6" s="17" t="s">
        <v>109</v>
      </c>
      <c r="H6" s="4" t="s">
        <v>16</v>
      </c>
      <c r="I6" s="4" t="s">
        <v>44</v>
      </c>
    </row>
    <row r="7" spans="1:12" customFormat="1" ht="15" x14ac:dyDescent="0.25">
      <c r="A7" s="8" t="s">
        <v>276</v>
      </c>
      <c r="B7" s="2" t="s">
        <v>273</v>
      </c>
      <c r="C7" s="9">
        <v>0</v>
      </c>
      <c r="D7" s="28"/>
      <c r="E7" s="28"/>
      <c r="F7" s="53" t="str">
        <f t="shared" ref="F7:F22" si="0">IF(AND(D7="",E7=""),"",SUM(D7:E7))</f>
        <v/>
      </c>
      <c r="G7" s="53"/>
      <c r="H7" s="10" t="str">
        <f t="shared" ref="H7:H22" si="1">IF(OR(C7=0,C7=""),"",IF(AND(F7=0,G7=0),0,IF(F7=0,0,(G7/F7)*100)))</f>
        <v/>
      </c>
      <c r="I7" s="10" t="str">
        <f t="shared" ref="I7:I22" si="2">IF(H7="","",IF(H7&gt;=100,1,0))</f>
        <v/>
      </c>
    </row>
    <row r="8" spans="1:12" customFormat="1" ht="15" x14ac:dyDescent="0.25">
      <c r="A8" s="8" t="s">
        <v>17</v>
      </c>
      <c r="B8" s="2" t="s">
        <v>0</v>
      </c>
      <c r="C8" s="9">
        <v>0</v>
      </c>
      <c r="D8" s="28">
        <v>0</v>
      </c>
      <c r="E8" s="28">
        <v>0</v>
      </c>
      <c r="F8" s="53">
        <f t="shared" si="0"/>
        <v>0</v>
      </c>
      <c r="G8" s="53"/>
      <c r="H8" s="10" t="str">
        <f t="shared" si="1"/>
        <v/>
      </c>
      <c r="I8" s="10" t="str">
        <f t="shared" si="2"/>
        <v/>
      </c>
    </row>
    <row r="9" spans="1:12" customFormat="1" ht="15" x14ac:dyDescent="0.25">
      <c r="A9" s="8" t="s">
        <v>277</v>
      </c>
      <c r="B9" s="2" t="s">
        <v>274</v>
      </c>
      <c r="C9" s="9">
        <v>0</v>
      </c>
      <c r="D9" s="28"/>
      <c r="E9" s="28"/>
      <c r="F9" s="53" t="str">
        <f t="shared" si="0"/>
        <v/>
      </c>
      <c r="G9" s="53"/>
      <c r="H9" s="10" t="str">
        <f t="shared" si="1"/>
        <v/>
      </c>
      <c r="I9" s="10" t="str">
        <f t="shared" si="2"/>
        <v/>
      </c>
    </row>
    <row r="10" spans="1:12" customFormat="1" ht="15" x14ac:dyDescent="0.25">
      <c r="A10" s="8" t="s">
        <v>278</v>
      </c>
      <c r="B10" s="2" t="s">
        <v>275</v>
      </c>
      <c r="C10" s="9">
        <v>0</v>
      </c>
      <c r="D10" s="28"/>
      <c r="E10" s="28"/>
      <c r="F10" s="53" t="str">
        <f t="shared" si="0"/>
        <v/>
      </c>
      <c r="G10" s="53"/>
      <c r="H10" s="10" t="str">
        <f t="shared" si="1"/>
        <v/>
      </c>
      <c r="I10" s="10" t="str">
        <f t="shared" si="2"/>
        <v/>
      </c>
    </row>
    <row r="11" spans="1:12" customFormat="1" ht="15" x14ac:dyDescent="0.25">
      <c r="A11" s="8" t="s">
        <v>18</v>
      </c>
      <c r="B11" s="2" t="s">
        <v>1</v>
      </c>
      <c r="C11" s="9">
        <v>0</v>
      </c>
      <c r="D11" s="28">
        <v>0</v>
      </c>
      <c r="E11" s="28">
        <v>0</v>
      </c>
      <c r="F11" s="53">
        <f t="shared" si="0"/>
        <v>0</v>
      </c>
      <c r="G11" s="53"/>
      <c r="H11" s="10" t="str">
        <f t="shared" si="1"/>
        <v/>
      </c>
      <c r="I11" s="10" t="str">
        <f t="shared" si="2"/>
        <v/>
      </c>
    </row>
    <row r="12" spans="1:12" customFormat="1" ht="30" x14ac:dyDescent="0.25">
      <c r="A12" s="8" t="s">
        <v>19</v>
      </c>
      <c r="B12" s="2" t="s">
        <v>2</v>
      </c>
      <c r="C12" s="9">
        <v>0</v>
      </c>
      <c r="D12" s="28"/>
      <c r="E12" s="28">
        <v>0</v>
      </c>
      <c r="F12" s="53">
        <f t="shared" si="0"/>
        <v>0</v>
      </c>
      <c r="G12" s="53"/>
      <c r="H12" s="10" t="str">
        <f t="shared" si="1"/>
        <v/>
      </c>
      <c r="I12" s="10" t="str">
        <f t="shared" si="2"/>
        <v/>
      </c>
    </row>
    <row r="13" spans="1:12" customFormat="1" ht="15" x14ac:dyDescent="0.25">
      <c r="A13" s="8" t="s">
        <v>20</v>
      </c>
      <c r="B13" s="2" t="s">
        <v>3</v>
      </c>
      <c r="C13" s="9">
        <v>0</v>
      </c>
      <c r="D13" s="28"/>
      <c r="E13" s="28">
        <v>0</v>
      </c>
      <c r="F13" s="53">
        <f t="shared" si="0"/>
        <v>0</v>
      </c>
      <c r="G13" s="53"/>
      <c r="H13" s="10" t="str">
        <f t="shared" si="1"/>
        <v/>
      </c>
      <c r="I13" s="10" t="str">
        <f t="shared" si="2"/>
        <v/>
      </c>
    </row>
    <row r="14" spans="1:12" customFormat="1" ht="15" x14ac:dyDescent="0.25">
      <c r="A14" s="8" t="s">
        <v>21</v>
      </c>
      <c r="B14" s="2" t="s">
        <v>4</v>
      </c>
      <c r="C14" s="9">
        <v>1</v>
      </c>
      <c r="D14" s="28"/>
      <c r="E14" s="28">
        <v>11.2</v>
      </c>
      <c r="F14" s="53">
        <f t="shared" si="0"/>
        <v>11.2</v>
      </c>
      <c r="G14" s="53">
        <v>11.2</v>
      </c>
      <c r="H14" s="10">
        <f t="shared" si="1"/>
        <v>100</v>
      </c>
      <c r="I14" s="10">
        <f t="shared" si="2"/>
        <v>1</v>
      </c>
    </row>
    <row r="15" spans="1:12" customFormat="1" ht="15" x14ac:dyDescent="0.25">
      <c r="A15" s="8" t="s">
        <v>22</v>
      </c>
      <c r="B15" s="2" t="s">
        <v>5</v>
      </c>
      <c r="C15" s="9">
        <v>0</v>
      </c>
      <c r="D15" s="28">
        <v>0</v>
      </c>
      <c r="E15" s="28">
        <v>0</v>
      </c>
      <c r="F15" s="53">
        <f t="shared" si="0"/>
        <v>0</v>
      </c>
      <c r="G15" s="53"/>
      <c r="H15" s="10" t="str">
        <f t="shared" si="1"/>
        <v/>
      </c>
      <c r="I15" s="10" t="str">
        <f t="shared" si="2"/>
        <v/>
      </c>
    </row>
    <row r="16" spans="1:12" customFormat="1" ht="30" x14ac:dyDescent="0.25">
      <c r="A16" s="8" t="s">
        <v>23</v>
      </c>
      <c r="B16" s="2" t="s">
        <v>6</v>
      </c>
      <c r="C16" s="9">
        <v>0</v>
      </c>
      <c r="D16" s="28"/>
      <c r="E16" s="28">
        <v>0</v>
      </c>
      <c r="F16" s="53">
        <f t="shared" si="0"/>
        <v>0</v>
      </c>
      <c r="G16" s="53"/>
      <c r="H16" s="10" t="str">
        <f t="shared" si="1"/>
        <v/>
      </c>
      <c r="I16" s="10" t="str">
        <f t="shared" si="2"/>
        <v/>
      </c>
    </row>
    <row r="17" spans="1:9" customFormat="1" ht="15" x14ac:dyDescent="0.25">
      <c r="A17" s="8" t="s">
        <v>24</v>
      </c>
      <c r="B17" s="2" t="s">
        <v>7</v>
      </c>
      <c r="C17" s="9">
        <v>0</v>
      </c>
      <c r="D17" s="28">
        <v>0</v>
      </c>
      <c r="E17" s="28">
        <v>0</v>
      </c>
      <c r="F17" s="53">
        <f t="shared" si="0"/>
        <v>0</v>
      </c>
      <c r="G17" s="53"/>
      <c r="H17" s="10" t="str">
        <f t="shared" si="1"/>
        <v/>
      </c>
      <c r="I17" s="10" t="str">
        <f t="shared" si="2"/>
        <v/>
      </c>
    </row>
    <row r="18" spans="1:9" customFormat="1" ht="30" x14ac:dyDescent="0.25">
      <c r="A18" s="8" t="s">
        <v>25</v>
      </c>
      <c r="B18" s="2" t="s">
        <v>8</v>
      </c>
      <c r="C18" s="9">
        <v>0</v>
      </c>
      <c r="D18" s="28"/>
      <c r="E18" s="28">
        <v>0</v>
      </c>
      <c r="F18" s="53">
        <f t="shared" si="0"/>
        <v>0</v>
      </c>
      <c r="G18" s="53"/>
      <c r="H18" s="10" t="str">
        <f t="shared" si="1"/>
        <v/>
      </c>
      <c r="I18" s="10" t="str">
        <f t="shared" si="2"/>
        <v/>
      </c>
    </row>
    <row r="19" spans="1:9" customFormat="1" ht="15" x14ac:dyDescent="0.25">
      <c r="A19" s="8" t="s">
        <v>26</v>
      </c>
      <c r="B19" s="2" t="s">
        <v>9</v>
      </c>
      <c r="C19" s="9">
        <v>0</v>
      </c>
      <c r="D19" s="28"/>
      <c r="E19" s="28"/>
      <c r="F19" s="53" t="str">
        <f t="shared" si="0"/>
        <v/>
      </c>
      <c r="G19" s="53"/>
      <c r="H19" s="10" t="str">
        <f t="shared" si="1"/>
        <v/>
      </c>
      <c r="I19" s="10" t="str">
        <f t="shared" si="2"/>
        <v/>
      </c>
    </row>
    <row r="20" spans="1:9" customFormat="1" ht="30" x14ac:dyDescent="0.25">
      <c r="A20" s="8" t="s">
        <v>27</v>
      </c>
      <c r="B20" s="2" t="s">
        <v>10</v>
      </c>
      <c r="C20" s="9">
        <v>0</v>
      </c>
      <c r="D20" s="28"/>
      <c r="E20" s="28"/>
      <c r="F20" s="53" t="str">
        <f t="shared" si="0"/>
        <v/>
      </c>
      <c r="G20" s="53"/>
      <c r="H20" s="10" t="str">
        <f t="shared" si="1"/>
        <v/>
      </c>
      <c r="I20" s="10" t="str">
        <f t="shared" si="2"/>
        <v/>
      </c>
    </row>
    <row r="21" spans="1:9" customFormat="1" ht="30" x14ac:dyDescent="0.25">
      <c r="A21" s="8" t="s">
        <v>28</v>
      </c>
      <c r="B21" s="2" t="s">
        <v>11</v>
      </c>
      <c r="C21" s="9">
        <v>0</v>
      </c>
      <c r="D21" s="28"/>
      <c r="E21" s="28"/>
      <c r="F21" s="53" t="str">
        <f t="shared" si="0"/>
        <v/>
      </c>
      <c r="G21" s="53"/>
      <c r="H21" s="10" t="str">
        <f t="shared" si="1"/>
        <v/>
      </c>
      <c r="I21" s="10" t="str">
        <f t="shared" si="2"/>
        <v/>
      </c>
    </row>
    <row r="22" spans="1:9" customFormat="1" ht="30" x14ac:dyDescent="0.25">
      <c r="A22" s="8" t="s">
        <v>29</v>
      </c>
      <c r="B22" s="2" t="s">
        <v>12</v>
      </c>
      <c r="C22" s="9">
        <v>0</v>
      </c>
      <c r="D22" s="28"/>
      <c r="E22" s="28"/>
      <c r="F22" s="53" t="str">
        <f t="shared" si="0"/>
        <v/>
      </c>
      <c r="G22" s="53"/>
      <c r="H22" s="10" t="str">
        <f t="shared" si="1"/>
        <v/>
      </c>
      <c r="I22" s="10" t="str">
        <f t="shared" si="2"/>
        <v/>
      </c>
    </row>
    <row r="23" spans="1:9" customFormat="1" ht="15" x14ac:dyDescent="0.25">
      <c r="A23" s="8"/>
      <c r="B23" s="3" t="s">
        <v>30</v>
      </c>
      <c r="C23" s="13"/>
      <c r="D23" s="28">
        <v>0</v>
      </c>
      <c r="E23" s="28">
        <v>11.2</v>
      </c>
      <c r="F23" s="34"/>
      <c r="G23" s="34"/>
      <c r="H23" s="14"/>
      <c r="I23" s="14"/>
    </row>
  </sheetData>
  <sheetProtection algorithmName="SHA-512" hashValue="A32f+wkfmRKkHxlKCJn9f5cAR+iVxDmpsHVyoEBdcj0N593FZMaZfle/ZsygJwoletR30t7WUHtdXDR0J8e0Bg==" saltValue="PpTK3r0KQel6pce1LwBsgw==" spinCount="100000" sheet="1" objects="1" scenarios="1" formatCells="0" formatColumns="0" formatRows="0" deleteColumns="0" deleteRows="0"/>
  <protectedRanges>
    <protectedRange sqref="C7:C23" name="krista_tr_237_0_5"/>
    <protectedRange sqref="F7:F23" name="krista_tf_8414_0_4"/>
    <protectedRange sqref="G7:G23" name="krista_tf_8397_0_4"/>
    <protectedRange sqref="H7:H23" name="krista_tr_296_0_4"/>
    <protectedRange sqref="I7:I23" name="krista_tr_238_0_4"/>
  </protectedRanges>
  <mergeCells count="8">
    <mergeCell ref="A2:H2"/>
    <mergeCell ref="H4:H5"/>
    <mergeCell ref="I4:I5"/>
    <mergeCell ref="G4:G5"/>
    <mergeCell ref="A4:A5"/>
    <mergeCell ref="B4:B5"/>
    <mergeCell ref="C4:C5"/>
    <mergeCell ref="D4:F4"/>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7716" r:id="rId3"/>
    <customPr name="8399"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O24"/>
  <sheetViews>
    <sheetView view="pageBreakPreview" zoomScaleSheetLayoutView="100" workbookViewId="0">
      <selection activeCell="N24" sqref="N24"/>
    </sheetView>
  </sheetViews>
  <sheetFormatPr defaultColWidth="9.140625" defaultRowHeight="12.75" x14ac:dyDescent="0.2"/>
  <cols>
    <col min="1" max="1" width="5.140625" style="7" customWidth="1"/>
    <col min="2" max="2" width="63" style="7" customWidth="1"/>
    <col min="3" max="3" width="14.5703125" style="7" customWidth="1"/>
    <col min="4" max="4" width="13.5703125" style="7" customWidth="1"/>
    <col min="5" max="5" width="12.5703125" style="7" customWidth="1"/>
    <col min="6" max="11" width="12" style="7" customWidth="1"/>
    <col min="12" max="12" width="13.85546875" style="7" customWidth="1"/>
    <col min="13" max="13" width="26.5703125" style="7" customWidth="1"/>
    <col min="14" max="14" width="11.140625" style="7" customWidth="1"/>
    <col min="15" max="15" width="12.140625" style="7" customWidth="1"/>
    <col min="16"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5" ht="11.25" customHeight="1" x14ac:dyDescent="0.2"/>
    <row r="2" spans="1:15" ht="26.25" customHeight="1" x14ac:dyDescent="0.2">
      <c r="A2" s="79" t="s">
        <v>279</v>
      </c>
      <c r="B2" s="79"/>
      <c r="C2" s="79"/>
      <c r="D2" s="79"/>
      <c r="E2" s="79"/>
      <c r="F2" s="79"/>
      <c r="G2" s="79"/>
      <c r="H2" s="79"/>
      <c r="I2" s="79"/>
      <c r="J2" s="79"/>
      <c r="K2" s="79"/>
    </row>
    <row r="3" spans="1:15" ht="15" customHeight="1" x14ac:dyDescent="0.2">
      <c r="A3" s="77">
        <v>9.9190000000000005</v>
      </c>
      <c r="B3" s="31" t="s">
        <v>243</v>
      </c>
      <c r="C3" s="70"/>
      <c r="D3" s="70"/>
      <c r="E3" s="70"/>
      <c r="F3" s="70"/>
      <c r="G3" s="70"/>
      <c r="H3" s="15"/>
      <c r="I3" s="15"/>
    </row>
    <row r="4" spans="1:15" ht="15" customHeight="1" thickBot="1" x14ac:dyDescent="0.25">
      <c r="A4" s="32"/>
      <c r="B4" s="31"/>
      <c r="C4" s="70"/>
      <c r="D4" s="70"/>
      <c r="E4" s="70"/>
      <c r="F4" s="70"/>
      <c r="G4" s="70"/>
      <c r="H4" s="15"/>
      <c r="I4" s="15"/>
    </row>
    <row r="5" spans="1:15" ht="34.5" customHeight="1" thickBot="1" x14ac:dyDescent="0.25">
      <c r="A5" s="91" t="s">
        <v>13</v>
      </c>
      <c r="B5" s="93" t="s">
        <v>14</v>
      </c>
      <c r="C5" s="80" t="s">
        <v>266</v>
      </c>
      <c r="D5" s="82" t="s">
        <v>291</v>
      </c>
      <c r="E5" s="83"/>
      <c r="F5" s="83"/>
      <c r="G5" s="83"/>
      <c r="H5" s="83"/>
      <c r="I5" s="83"/>
      <c r="J5" s="83"/>
      <c r="K5" s="83"/>
      <c r="L5" s="84"/>
      <c r="M5" s="80" t="s">
        <v>302</v>
      </c>
      <c r="N5" s="80" t="s">
        <v>110</v>
      </c>
      <c r="O5" s="80" t="s">
        <v>111</v>
      </c>
    </row>
    <row r="6" spans="1:15" ht="33.75" customHeight="1" thickBot="1" x14ac:dyDescent="0.25">
      <c r="A6" s="92"/>
      <c r="B6" s="94"/>
      <c r="C6" s="81"/>
      <c r="D6" s="75" t="s">
        <v>153</v>
      </c>
      <c r="E6" s="75" t="s">
        <v>297</v>
      </c>
      <c r="F6" s="75" t="s">
        <v>154</v>
      </c>
      <c r="G6" s="75" t="s">
        <v>299</v>
      </c>
      <c r="H6" s="75" t="s">
        <v>155</v>
      </c>
      <c r="I6" s="75" t="s">
        <v>298</v>
      </c>
      <c r="J6" s="75" t="s">
        <v>160</v>
      </c>
      <c r="K6" s="75" t="s">
        <v>300</v>
      </c>
      <c r="L6" s="75" t="s">
        <v>301</v>
      </c>
      <c r="M6" s="81"/>
      <c r="N6" s="81"/>
      <c r="O6" s="81"/>
    </row>
    <row r="7" spans="1:15" customFormat="1" ht="30" x14ac:dyDescent="0.25">
      <c r="A7" s="1" t="s">
        <v>13</v>
      </c>
      <c r="B7" s="1" t="s">
        <v>15</v>
      </c>
      <c r="C7" s="4" t="s">
        <v>43</v>
      </c>
      <c r="D7" s="27" t="s">
        <v>287</v>
      </c>
      <c r="E7" s="27" t="s">
        <v>293</v>
      </c>
      <c r="F7" s="27" t="s">
        <v>288</v>
      </c>
      <c r="G7" s="27" t="s">
        <v>294</v>
      </c>
      <c r="H7" s="27" t="s">
        <v>289</v>
      </c>
      <c r="I7" s="27" t="s">
        <v>295</v>
      </c>
      <c r="J7" s="27" t="s">
        <v>290</v>
      </c>
      <c r="K7" s="27" t="s">
        <v>296</v>
      </c>
      <c r="L7" s="17" t="s">
        <v>152</v>
      </c>
      <c r="M7" s="27" t="s">
        <v>285</v>
      </c>
      <c r="N7" s="4" t="s">
        <v>16</v>
      </c>
      <c r="O7" s="4" t="s">
        <v>44</v>
      </c>
    </row>
    <row r="8" spans="1:15" customFormat="1" ht="15" x14ac:dyDescent="0.25">
      <c r="A8" s="8" t="s">
        <v>276</v>
      </c>
      <c r="B8" s="2" t="s">
        <v>273</v>
      </c>
      <c r="C8" s="9">
        <v>1</v>
      </c>
      <c r="D8" s="28">
        <v>600.66999999999996</v>
      </c>
      <c r="E8" s="28"/>
      <c r="F8" s="28"/>
      <c r="G8" s="28"/>
      <c r="H8" s="28"/>
      <c r="I8" s="28"/>
      <c r="J8" s="28"/>
      <c r="K8" s="28"/>
      <c r="L8" s="53">
        <f>IF(AND(D7="",E7="",F7="",J8=""),"",(D8-E8)+(F8-G8)+(H8-I8)+(J8-K8))</f>
        <v>600.66999999999996</v>
      </c>
      <c r="M8" s="28">
        <v>47202.75</v>
      </c>
      <c r="N8" s="10">
        <f t="shared" ref="N8:N23" si="0">IF(OR(C8=0,C8=""),"",(L8/M8)*100)</f>
        <v>1.2725317910503096</v>
      </c>
      <c r="O8" s="10">
        <f t="shared" ref="O8:O23" si="1">IF(N8="","",IF(N8&lt;=5,1,IF(N8&gt;=15,0,POWER(1-(N8/100),(LN(0.7)/(LN(1-($A$3/100))))))))</f>
        <v>1</v>
      </c>
    </row>
    <row r="9" spans="1:15" customFormat="1" ht="15" x14ac:dyDescent="0.25">
      <c r="A9" s="8" t="s">
        <v>17</v>
      </c>
      <c r="B9" s="2" t="s">
        <v>0</v>
      </c>
      <c r="C9" s="9">
        <v>1</v>
      </c>
      <c r="D9" s="28">
        <v>22615.119999999999</v>
      </c>
      <c r="E9" s="28">
        <v>3049.9</v>
      </c>
      <c r="F9" s="28">
        <v>126.94</v>
      </c>
      <c r="G9" s="28">
        <v>0</v>
      </c>
      <c r="H9" s="28">
        <v>3.89</v>
      </c>
      <c r="I9" s="28">
        <v>0</v>
      </c>
      <c r="J9" s="28"/>
      <c r="K9" s="28"/>
      <c r="L9" s="53">
        <f>IF(AND(D7="",E7="",F7="",J9=""),"",(D9-E9)+(F9-G9)+(H9-I9)+(J9-K9))</f>
        <v>19696.049999999996</v>
      </c>
      <c r="M9" s="28">
        <v>1609145.35</v>
      </c>
      <c r="N9" s="10">
        <f t="shared" si="0"/>
        <v>1.2240068928515373</v>
      </c>
      <c r="O9" s="10">
        <f t="shared" si="1"/>
        <v>1</v>
      </c>
    </row>
    <row r="10" spans="1:15" customFormat="1" ht="15" x14ac:dyDescent="0.25">
      <c r="A10" s="8" t="s">
        <v>277</v>
      </c>
      <c r="B10" s="2" t="s">
        <v>274</v>
      </c>
      <c r="C10" s="9">
        <v>1</v>
      </c>
      <c r="D10" s="28">
        <v>18.77</v>
      </c>
      <c r="E10" s="28">
        <v>0</v>
      </c>
      <c r="F10" s="28"/>
      <c r="G10" s="28"/>
      <c r="H10" s="28"/>
      <c r="I10" s="28"/>
      <c r="J10" s="28"/>
      <c r="K10" s="28"/>
      <c r="L10" s="53">
        <f>IF(AND(D7="",E7="",F7="",J10=""),"",(D10-E10)+(F10-G10)+(H10-I10)+(J10-K10))</f>
        <v>18.77</v>
      </c>
      <c r="M10" s="28">
        <v>12903.53</v>
      </c>
      <c r="N10" s="10">
        <f t="shared" si="0"/>
        <v>0.1454640706845336</v>
      </c>
      <c r="O10" s="10">
        <f t="shared" si="1"/>
        <v>1</v>
      </c>
    </row>
    <row r="11" spans="1:15" customFormat="1" ht="15" x14ac:dyDescent="0.25">
      <c r="A11" s="8" t="s">
        <v>278</v>
      </c>
      <c r="B11" s="2" t="s">
        <v>275</v>
      </c>
      <c r="C11" s="9">
        <v>1</v>
      </c>
      <c r="D11" s="28">
        <v>1.27</v>
      </c>
      <c r="E11" s="28">
        <v>0</v>
      </c>
      <c r="F11" s="28"/>
      <c r="G11" s="28"/>
      <c r="H11" s="28"/>
      <c r="I11" s="28"/>
      <c r="J11" s="28"/>
      <c r="K11" s="28"/>
      <c r="L11" s="53">
        <f>IF(AND(D7="",E7="",F7="",J11=""),"",(D11-E11)+(F11-G11)+(H11-I11)+(J11-K11))</f>
        <v>1.27</v>
      </c>
      <c r="M11" s="28">
        <v>15571.08</v>
      </c>
      <c r="N11" s="10">
        <f t="shared" si="0"/>
        <v>8.1561458806967795E-3</v>
      </c>
      <c r="O11" s="10">
        <f t="shared" si="1"/>
        <v>1</v>
      </c>
    </row>
    <row r="12" spans="1:15" customFormat="1" ht="15" x14ac:dyDescent="0.25">
      <c r="A12" s="8" t="s">
        <v>18</v>
      </c>
      <c r="B12" s="2" t="s">
        <v>1</v>
      </c>
      <c r="C12" s="9">
        <v>1</v>
      </c>
      <c r="D12" s="28">
        <v>1434992.94</v>
      </c>
      <c r="E12" s="28">
        <v>0</v>
      </c>
      <c r="F12" s="28"/>
      <c r="G12" s="28"/>
      <c r="H12" s="28"/>
      <c r="I12" s="28"/>
      <c r="J12" s="28"/>
      <c r="K12" s="28"/>
      <c r="L12" s="53">
        <f>IF(AND(D7="",E7="",F7="",J12=""),"",(D12-E12)+(F12-G12)+(H12-I12)+(J12-K12))</f>
        <v>1434992.94</v>
      </c>
      <c r="M12" s="28">
        <v>1132688.43</v>
      </c>
      <c r="N12" s="10">
        <f t="shared" si="0"/>
        <v>126.68911432246202</v>
      </c>
      <c r="O12" s="10">
        <f t="shared" si="1"/>
        <v>0</v>
      </c>
    </row>
    <row r="13" spans="1:15" customFormat="1" ht="30" x14ac:dyDescent="0.25">
      <c r="A13" s="8" t="s">
        <v>19</v>
      </c>
      <c r="B13" s="2" t="s">
        <v>2</v>
      </c>
      <c r="C13" s="9">
        <v>1</v>
      </c>
      <c r="D13" s="28">
        <v>59881484.07</v>
      </c>
      <c r="E13" s="28">
        <v>59880232.170000002</v>
      </c>
      <c r="F13" s="28"/>
      <c r="G13" s="28"/>
      <c r="H13" s="28"/>
      <c r="I13" s="28"/>
      <c r="J13" s="28"/>
      <c r="K13" s="28"/>
      <c r="L13" s="53">
        <f>IF(AND(D7="",E7="",F7="",J13=""),"",(D13-E13)+(F13-G13)+(H13-I13)+(J13-K13))</f>
        <v>1251.8999999985099</v>
      </c>
      <c r="M13" s="28">
        <v>109350.58</v>
      </c>
      <c r="N13" s="10">
        <f t="shared" si="0"/>
        <v>1.144849894713416</v>
      </c>
      <c r="O13" s="10">
        <f t="shared" si="1"/>
        <v>1</v>
      </c>
    </row>
    <row r="14" spans="1:15" customFormat="1" ht="15" x14ac:dyDescent="0.25">
      <c r="A14" s="8" t="s">
        <v>20</v>
      </c>
      <c r="B14" s="2" t="s">
        <v>3</v>
      </c>
      <c r="C14" s="9">
        <v>1</v>
      </c>
      <c r="D14" s="28">
        <v>749315.42</v>
      </c>
      <c r="E14" s="28">
        <v>0</v>
      </c>
      <c r="F14" s="28">
        <v>54.47</v>
      </c>
      <c r="G14" s="28">
        <v>0</v>
      </c>
      <c r="H14" s="28">
        <v>0</v>
      </c>
      <c r="I14" s="28">
        <v>0</v>
      </c>
      <c r="J14" s="28"/>
      <c r="K14" s="28"/>
      <c r="L14" s="53">
        <f>IF(AND(D7="",E7="",F7="",J14=""),"",(D14-E14)+(F14-G14)+(H14-I14)+(J14-K14))</f>
        <v>749369.89</v>
      </c>
      <c r="M14" s="28">
        <v>1079792.8400000001</v>
      </c>
      <c r="N14" s="10">
        <f t="shared" si="0"/>
        <v>69.399412761433013</v>
      </c>
      <c r="O14" s="10">
        <f t="shared" si="1"/>
        <v>0</v>
      </c>
    </row>
    <row r="15" spans="1:15" customFormat="1" ht="15" x14ac:dyDescent="0.25">
      <c r="A15" s="8" t="s">
        <v>21</v>
      </c>
      <c r="B15" s="2" t="s">
        <v>4</v>
      </c>
      <c r="C15" s="9">
        <v>1</v>
      </c>
      <c r="D15" s="28">
        <v>5070.47</v>
      </c>
      <c r="E15" s="28">
        <v>0</v>
      </c>
      <c r="F15" s="28">
        <v>18861.849999999999</v>
      </c>
      <c r="G15" s="28">
        <v>0</v>
      </c>
      <c r="H15" s="28">
        <v>36.71</v>
      </c>
      <c r="I15" s="28">
        <v>0</v>
      </c>
      <c r="J15" s="28"/>
      <c r="K15" s="28"/>
      <c r="L15" s="53">
        <f>IF(AND(D7="",E7="",F7="",J15=""),"",(D15-E15)+(F15-G15)+(H15-I15)+(J15-K15))</f>
        <v>23969.03</v>
      </c>
      <c r="M15" s="28">
        <v>4800321.62</v>
      </c>
      <c r="N15" s="10">
        <f t="shared" si="0"/>
        <v>0.49932133505671228</v>
      </c>
      <c r="O15" s="10">
        <f t="shared" si="1"/>
        <v>1</v>
      </c>
    </row>
    <row r="16" spans="1:15" customFormat="1" ht="15" x14ac:dyDescent="0.25">
      <c r="A16" s="8" t="s">
        <v>22</v>
      </c>
      <c r="B16" s="2" t="s">
        <v>5</v>
      </c>
      <c r="C16" s="9">
        <v>1</v>
      </c>
      <c r="D16" s="28">
        <v>104.26</v>
      </c>
      <c r="E16" s="28">
        <v>0</v>
      </c>
      <c r="F16" s="28">
        <v>7227.82</v>
      </c>
      <c r="G16" s="28">
        <v>0</v>
      </c>
      <c r="H16" s="28">
        <v>54.72</v>
      </c>
      <c r="I16" s="28">
        <v>0</v>
      </c>
      <c r="J16" s="28"/>
      <c r="K16" s="28"/>
      <c r="L16" s="53">
        <f>IF(AND(D7="",E7="",F7="",J16=""),"",(D16-E16)+(F16-G16)+(H16-I16)+(J16-K16))</f>
        <v>7386.8</v>
      </c>
      <c r="M16" s="28">
        <v>975675.29</v>
      </c>
      <c r="N16" s="10">
        <f t="shared" si="0"/>
        <v>0.75709614414853121</v>
      </c>
      <c r="O16" s="10">
        <f t="shared" si="1"/>
        <v>1</v>
      </c>
    </row>
    <row r="17" spans="1:15" customFormat="1" ht="30" x14ac:dyDescent="0.25">
      <c r="A17" s="8" t="s">
        <v>23</v>
      </c>
      <c r="B17" s="2" t="s">
        <v>6</v>
      </c>
      <c r="C17" s="9">
        <v>1</v>
      </c>
      <c r="D17" s="28">
        <v>362.39</v>
      </c>
      <c r="E17" s="28">
        <v>0</v>
      </c>
      <c r="F17" s="28">
        <v>4791.1000000000004</v>
      </c>
      <c r="G17" s="28">
        <v>0</v>
      </c>
      <c r="H17" s="28">
        <v>0</v>
      </c>
      <c r="I17" s="28">
        <v>0</v>
      </c>
      <c r="J17" s="28"/>
      <c r="K17" s="28"/>
      <c r="L17" s="53">
        <f>IF(AND(D7="",E7="",F7="",J17=""),"",(D17-E17)+(F17-G17)+(H17-I17)+(J17-K17))</f>
        <v>5153.4900000000007</v>
      </c>
      <c r="M17" s="28">
        <v>415686.38</v>
      </c>
      <c r="N17" s="10">
        <f t="shared" si="0"/>
        <v>1.2397543551944139</v>
      </c>
      <c r="O17" s="10">
        <f t="shared" si="1"/>
        <v>1</v>
      </c>
    </row>
    <row r="18" spans="1:15" customFormat="1" ht="15" x14ac:dyDescent="0.25">
      <c r="A18" s="8" t="s">
        <v>24</v>
      </c>
      <c r="B18" s="2" t="s">
        <v>7</v>
      </c>
      <c r="C18" s="9">
        <v>1</v>
      </c>
      <c r="D18" s="28">
        <v>216.26</v>
      </c>
      <c r="E18" s="28">
        <v>0</v>
      </c>
      <c r="F18" s="28"/>
      <c r="G18" s="28"/>
      <c r="H18" s="28"/>
      <c r="I18" s="28"/>
      <c r="J18" s="28"/>
      <c r="K18" s="28"/>
      <c r="L18" s="53">
        <f>IF(AND(D7="",E7="",F7="",J18=""),"",(D18-E18)+(F18-G18)+(H18-I18)+(J18-K18))</f>
        <v>216.26</v>
      </c>
      <c r="M18" s="28">
        <v>83031.38</v>
      </c>
      <c r="N18" s="10">
        <f t="shared" si="0"/>
        <v>0.26045574576744357</v>
      </c>
      <c r="O18" s="10">
        <f t="shared" si="1"/>
        <v>1</v>
      </c>
    </row>
    <row r="19" spans="1:15" customFormat="1" ht="30" x14ac:dyDescent="0.25">
      <c r="A19" s="8" t="s">
        <v>25</v>
      </c>
      <c r="B19" s="2" t="s">
        <v>8</v>
      </c>
      <c r="C19" s="9">
        <v>1</v>
      </c>
      <c r="D19" s="28">
        <v>61.05</v>
      </c>
      <c r="E19" s="28">
        <v>0</v>
      </c>
      <c r="F19" s="28"/>
      <c r="G19" s="28"/>
      <c r="H19" s="28"/>
      <c r="I19" s="28"/>
      <c r="J19" s="28"/>
      <c r="K19" s="28"/>
      <c r="L19" s="53">
        <f>IF(AND(D7="",E7="",F7="",J19=""),"",(D19-E19)+(F19-G19)+(H19-I19)+(J19-K19))</f>
        <v>61.05</v>
      </c>
      <c r="M19" s="28">
        <v>1506939.03</v>
      </c>
      <c r="N19" s="10">
        <f t="shared" si="0"/>
        <v>4.0512587957855202E-3</v>
      </c>
      <c r="O19" s="10">
        <f t="shared" si="1"/>
        <v>1</v>
      </c>
    </row>
    <row r="20" spans="1:15" customFormat="1" ht="15" x14ac:dyDescent="0.25">
      <c r="A20" s="8" t="s">
        <v>26</v>
      </c>
      <c r="B20" s="2" t="s">
        <v>9</v>
      </c>
      <c r="C20" s="9">
        <v>1</v>
      </c>
      <c r="D20" s="28">
        <v>168.77</v>
      </c>
      <c r="E20" s="28">
        <v>0</v>
      </c>
      <c r="F20" s="28"/>
      <c r="G20" s="28"/>
      <c r="H20" s="28"/>
      <c r="I20" s="28"/>
      <c r="J20" s="28"/>
      <c r="K20" s="28"/>
      <c r="L20" s="53">
        <f>IF(AND(D7="",E7="",F7="",J20=""),"",(D20-E20)+(F20-G20)+(H20-I20)+(J20-K20))</f>
        <v>168.77</v>
      </c>
      <c r="M20" s="28">
        <v>237055.35</v>
      </c>
      <c r="N20" s="10">
        <f t="shared" si="0"/>
        <v>7.1194343430764168E-2</v>
      </c>
      <c r="O20" s="10">
        <f t="shared" si="1"/>
        <v>1</v>
      </c>
    </row>
    <row r="21" spans="1:15" customFormat="1" ht="30" x14ac:dyDescent="0.25">
      <c r="A21" s="8" t="s">
        <v>27</v>
      </c>
      <c r="B21" s="2" t="s">
        <v>10</v>
      </c>
      <c r="C21" s="9">
        <v>1</v>
      </c>
      <c r="D21" s="28">
        <v>1051.8900000000001</v>
      </c>
      <c r="E21" s="28">
        <v>0</v>
      </c>
      <c r="F21" s="28"/>
      <c r="G21" s="28"/>
      <c r="H21" s="28"/>
      <c r="I21" s="28"/>
      <c r="J21" s="28"/>
      <c r="K21" s="28"/>
      <c r="L21" s="53">
        <f>IF(AND(D7="",E7="",F7="",J21=""),"",(D21-E21)+(F21-G21)+(H21-I21)+(J21-K21))</f>
        <v>1051.8900000000001</v>
      </c>
      <c r="M21" s="28">
        <v>198806.38</v>
      </c>
      <c r="N21" s="10">
        <f t="shared" si="0"/>
        <v>0.52910273805096197</v>
      </c>
      <c r="O21" s="10">
        <f t="shared" si="1"/>
        <v>1</v>
      </c>
    </row>
    <row r="22" spans="1:15" customFormat="1" ht="30" x14ac:dyDescent="0.25">
      <c r="A22" s="8" t="s">
        <v>28</v>
      </c>
      <c r="B22" s="2" t="s">
        <v>11</v>
      </c>
      <c r="C22" s="9">
        <v>1</v>
      </c>
      <c r="D22" s="28">
        <v>327.63</v>
      </c>
      <c r="E22" s="28">
        <v>0</v>
      </c>
      <c r="F22" s="28"/>
      <c r="G22" s="28"/>
      <c r="H22" s="28"/>
      <c r="I22" s="28"/>
      <c r="J22" s="28"/>
      <c r="K22" s="28"/>
      <c r="L22" s="53">
        <f>IF(AND(D7="",E7="",F7="",J22=""),"",(D22-E22)+(F22-G22)+(H22-I22)+(J22-K22))</f>
        <v>327.63</v>
      </c>
      <c r="M22" s="28">
        <v>177200.77</v>
      </c>
      <c r="N22" s="10">
        <f t="shared" si="0"/>
        <v>0.18489197309921399</v>
      </c>
      <c r="O22" s="10">
        <f t="shared" si="1"/>
        <v>1</v>
      </c>
    </row>
    <row r="23" spans="1:15" customFormat="1" ht="30" x14ac:dyDescent="0.25">
      <c r="A23" s="8" t="s">
        <v>29</v>
      </c>
      <c r="B23" s="2" t="s">
        <v>12</v>
      </c>
      <c r="C23" s="9">
        <v>1</v>
      </c>
      <c r="D23" s="28">
        <v>365.89</v>
      </c>
      <c r="E23" s="28">
        <v>0</v>
      </c>
      <c r="F23" s="28"/>
      <c r="G23" s="28"/>
      <c r="H23" s="28"/>
      <c r="I23" s="28"/>
      <c r="J23" s="28"/>
      <c r="K23" s="28"/>
      <c r="L23" s="53">
        <f>IF(AND(D7="",E7="",F7="",J23=""),"",(D23-E23)+(F23-G23)+(H23-I23)+(J23-K23))</f>
        <v>365.89</v>
      </c>
      <c r="M23" s="28">
        <v>314570.25</v>
      </c>
      <c r="N23" s="10">
        <f t="shared" si="0"/>
        <v>0.11631424141348395</v>
      </c>
      <c r="O23" s="10">
        <f t="shared" si="1"/>
        <v>1</v>
      </c>
    </row>
    <row r="24" spans="1:15" customFormat="1" ht="15" x14ac:dyDescent="0.25">
      <c r="A24" s="8"/>
      <c r="B24" s="3" t="s">
        <v>30</v>
      </c>
      <c r="C24" s="13"/>
      <c r="D24" s="28"/>
      <c r="E24" s="28"/>
      <c r="F24" s="28"/>
      <c r="G24" s="28"/>
      <c r="H24" s="28"/>
      <c r="I24" s="28"/>
      <c r="J24" s="28"/>
      <c r="K24" s="28"/>
      <c r="L24" s="34">
        <v>2244632.2999999998</v>
      </c>
      <c r="M24" s="28"/>
      <c r="N24" s="14">
        <v>12.721607375876999</v>
      </c>
      <c r="O24" s="14">
        <v>0.875</v>
      </c>
    </row>
  </sheetData>
  <sheetProtection algorithmName="SHA-512" hashValue="a9erk8u31z/Qbzzo6+uZ7462t7xt04zHsi2KfRM9KusLUzDRrNQ3Q5hHN3TZDex/QytC3HeIZc2QsCjZUzl9YQ==" saltValue="6CFUmfidfh2lkt3lsifGEQ==" spinCount="100000" sheet="1" objects="1" scenarios="1" formatCells="0" formatColumns="0" formatRows="0" deleteColumns="0" deleteRows="0"/>
  <protectedRanges>
    <protectedRange sqref="C8:C24" name="krista_tr_237_0_5"/>
    <protectedRange sqref="L8:L24" name="krista_tf_8249_0_4"/>
    <protectedRange sqref="N8:N24" name="krista_tr_296_0_4"/>
    <protectedRange sqref="O8:O24" name="krista_tr_238_0_4"/>
  </protectedRanges>
  <mergeCells count="8">
    <mergeCell ref="N5:N6"/>
    <mergeCell ref="O5:O6"/>
    <mergeCell ref="D5:L5"/>
    <mergeCell ref="A2:K2"/>
    <mergeCell ref="A5:A6"/>
    <mergeCell ref="B5:B6"/>
    <mergeCell ref="C5:C6"/>
    <mergeCell ref="M5:M6"/>
  </mergeCells>
  <dataValidations count="1">
    <dataValidation type="list" allowBlank="1" showDropDown="1" showInputMessage="1" showErrorMessage="1" sqref="C8:C24">
      <formula1>"0,1,"</formula1>
    </dataValidation>
  </dataValidations>
  <pageMargins left="0" right="0" top="0" bottom="0" header="0" footer="0"/>
  <pageSetup paperSize="9" scale="57" orientation="landscape" r:id="rId1"/>
  <headerFooter alignWithMargins="0"/>
  <customProperties>
    <customPr name="10303" r:id="rId2"/>
    <customPr name="10304" r:id="rId3"/>
    <customPr name="10305" r:id="rId4"/>
    <customPr name="10306" r:id="rId5"/>
    <customPr name="273" r:id="rId6"/>
    <customPr name="7716" r:id="rId7"/>
    <customPr name="7717" r:id="rId8"/>
    <customPr name="8227" r:id="rId9"/>
    <customPr name="8228" r:id="rId10"/>
    <customPr name="8229" r:id="rId11"/>
    <customPr name="krista_fm_columnsmarkup" r:id="rId12"/>
    <customPr name="krista_fm_consts" r:id="rId13"/>
    <customPr name="krista_fm_Events" r:id="rId14"/>
    <customPr name="krista_fm_metadataXML" r:id="rId15"/>
    <customPr name="krista_fm_rowsaxis" r:id="rId16"/>
    <customPr name="krista_fm_rowsmarkup" r:id="rId17"/>
    <customPr name="krista_SheetHistory" r:id="rId18"/>
    <customPr name="p3" r:id="rId19"/>
    <customPr name="p8" r:id="rId20"/>
    <customPr name="p9" r:id="rId21"/>
  </customProperties>
  <legacyDrawing r:id="rId2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I22"/>
  <sheetViews>
    <sheetView view="pageBreakPreview" zoomScaleSheetLayoutView="100" workbookViewId="0">
      <selection activeCell="A5" sqref="A5"/>
    </sheetView>
  </sheetViews>
  <sheetFormatPr defaultColWidth="9.140625" defaultRowHeight="12.75" x14ac:dyDescent="0.2"/>
  <cols>
    <col min="1" max="1" width="5.140625" style="7" customWidth="1"/>
    <col min="2" max="2" width="63" style="7" customWidth="1"/>
    <col min="3" max="3" width="14.5703125" style="7" customWidth="1"/>
    <col min="4" max="4" width="16" style="7" customWidth="1"/>
    <col min="5" max="5" width="18.5703125" style="7" customWidth="1"/>
    <col min="6" max="7" width="11.140625" style="7" customWidth="1"/>
    <col min="8" max="8" width="12.5703125" style="7" customWidth="1"/>
    <col min="9" max="9" width="13.5703125" style="7" customWidth="1"/>
    <col min="10" max="10" width="27.42578125" style="7" customWidth="1"/>
    <col min="11" max="11" width="33.425781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9" ht="11.25" customHeight="1" x14ac:dyDescent="0.2"/>
    <row r="2" spans="1:9" ht="21" customHeight="1" x14ac:dyDescent="0.2">
      <c r="A2" s="79" t="s">
        <v>233</v>
      </c>
      <c r="B2" s="79"/>
      <c r="C2" s="79"/>
      <c r="D2" s="79"/>
      <c r="E2" s="79"/>
      <c r="F2" s="79"/>
      <c r="G2" s="79"/>
      <c r="H2" s="15"/>
      <c r="I2" s="15"/>
    </row>
    <row r="3" spans="1:9" ht="11.25" customHeight="1" thickBot="1" x14ac:dyDescent="0.25">
      <c r="A3" s="15"/>
      <c r="B3" s="16"/>
      <c r="C3" s="16"/>
      <c r="D3" s="16"/>
      <c r="E3" s="16"/>
    </row>
    <row r="4" spans="1:9" ht="65.25" customHeight="1" x14ac:dyDescent="0.2">
      <c r="A4" s="22" t="s">
        <v>13</v>
      </c>
      <c r="B4" s="24" t="s">
        <v>14</v>
      </c>
      <c r="C4" s="25" t="s">
        <v>231</v>
      </c>
      <c r="D4" s="69" t="s">
        <v>201</v>
      </c>
      <c r="E4" s="69" t="s">
        <v>202</v>
      </c>
      <c r="F4" s="26" t="s">
        <v>232</v>
      </c>
      <c r="G4" s="26" t="s">
        <v>112</v>
      </c>
    </row>
    <row r="5" spans="1:9" customFormat="1" ht="15" x14ac:dyDescent="0.25">
      <c r="A5" s="1" t="s">
        <v>13</v>
      </c>
      <c r="B5" s="1" t="s">
        <v>15</v>
      </c>
      <c r="C5" s="4" t="s">
        <v>43</v>
      </c>
      <c r="D5" s="27" t="s">
        <v>51</v>
      </c>
      <c r="E5" s="27" t="s">
        <v>52</v>
      </c>
      <c r="F5" s="4" t="s">
        <v>16</v>
      </c>
      <c r="G5" s="4" t="s">
        <v>44</v>
      </c>
    </row>
    <row r="6" spans="1:9" customFormat="1" ht="15" x14ac:dyDescent="0.25">
      <c r="A6" s="8" t="s">
        <v>276</v>
      </c>
      <c r="B6" s="2" t="s">
        <v>273</v>
      </c>
      <c r="C6" s="9">
        <v>1</v>
      </c>
      <c r="D6" s="28">
        <v>14158.01</v>
      </c>
      <c r="E6" s="28">
        <v>47202.75</v>
      </c>
      <c r="F6" s="10">
        <f t="shared" ref="F6:F21" si="0">IF(OR(C6=0,C6=""),"",(D6/E6)*100)</f>
        <v>29.994036364406735</v>
      </c>
      <c r="G6" s="10">
        <f t="shared" ref="G6:G21" si="1">IF(F6="","",IF(F6&lt;=40,1,IF(AND(F6&gt;40,F6&lt;=45),(1-(F6-40)/40),0)))</f>
        <v>1</v>
      </c>
    </row>
    <row r="7" spans="1:9" customFormat="1" ht="15" x14ac:dyDescent="0.25">
      <c r="A7" s="8" t="s">
        <v>17</v>
      </c>
      <c r="B7" s="2" t="s">
        <v>0</v>
      </c>
      <c r="C7" s="9">
        <v>1</v>
      </c>
      <c r="D7" s="28">
        <v>493250.33</v>
      </c>
      <c r="E7" s="28">
        <v>1305263.3999999999</v>
      </c>
      <c r="F7" s="10">
        <f t="shared" si="0"/>
        <v>37.789332789075374</v>
      </c>
      <c r="G7" s="10">
        <f t="shared" si="1"/>
        <v>1</v>
      </c>
    </row>
    <row r="8" spans="1:9" customFormat="1" ht="15" x14ac:dyDescent="0.25">
      <c r="A8" s="8" t="s">
        <v>277</v>
      </c>
      <c r="B8" s="2" t="s">
        <v>274</v>
      </c>
      <c r="C8" s="9">
        <v>1</v>
      </c>
      <c r="D8" s="28">
        <v>4407.12</v>
      </c>
      <c r="E8" s="28">
        <v>12903.53</v>
      </c>
      <c r="F8" s="10">
        <f t="shared" si="0"/>
        <v>34.154374810613838</v>
      </c>
      <c r="G8" s="10">
        <f t="shared" si="1"/>
        <v>1</v>
      </c>
    </row>
    <row r="9" spans="1:9" customFormat="1" ht="15" x14ac:dyDescent="0.25">
      <c r="A9" s="8" t="s">
        <v>278</v>
      </c>
      <c r="B9" s="2" t="s">
        <v>275</v>
      </c>
      <c r="C9" s="9">
        <v>1</v>
      </c>
      <c r="D9" s="28">
        <v>3803.21</v>
      </c>
      <c r="E9" s="28">
        <v>15571.08</v>
      </c>
      <c r="F9" s="10">
        <f t="shared" si="0"/>
        <v>24.424831161358107</v>
      </c>
      <c r="G9" s="10">
        <f t="shared" si="1"/>
        <v>1</v>
      </c>
    </row>
    <row r="10" spans="1:9" customFormat="1" ht="15" x14ac:dyDescent="0.25">
      <c r="A10" s="8" t="s">
        <v>18</v>
      </c>
      <c r="B10" s="2" t="s">
        <v>1</v>
      </c>
      <c r="C10" s="9">
        <v>1</v>
      </c>
      <c r="D10" s="28">
        <v>191364.3</v>
      </c>
      <c r="E10" s="28">
        <v>439138.04</v>
      </c>
      <c r="F10" s="10">
        <f t="shared" si="0"/>
        <v>43.577254204623223</v>
      </c>
      <c r="G10" s="10">
        <f t="shared" si="1"/>
        <v>0.91056864488441946</v>
      </c>
    </row>
    <row r="11" spans="1:9" customFormat="1" ht="30" x14ac:dyDescent="0.25">
      <c r="A11" s="8" t="s">
        <v>19</v>
      </c>
      <c r="B11" s="2" t="s">
        <v>2</v>
      </c>
      <c r="C11" s="9">
        <v>1</v>
      </c>
      <c r="D11" s="28">
        <v>26530.95</v>
      </c>
      <c r="E11" s="28">
        <v>86171.02</v>
      </c>
      <c r="F11" s="10">
        <f t="shared" si="0"/>
        <v>30.78871527805984</v>
      </c>
      <c r="G11" s="10">
        <f t="shared" si="1"/>
        <v>1</v>
      </c>
    </row>
    <row r="12" spans="1:9" customFormat="1" ht="15" x14ac:dyDescent="0.25">
      <c r="A12" s="8" t="s">
        <v>20</v>
      </c>
      <c r="B12" s="2" t="s">
        <v>3</v>
      </c>
      <c r="C12" s="9">
        <v>1</v>
      </c>
      <c r="D12" s="28">
        <v>360571.06</v>
      </c>
      <c r="E12" s="28">
        <v>768307</v>
      </c>
      <c r="F12" s="10">
        <f t="shared" si="0"/>
        <v>46.930596753641446</v>
      </c>
      <c r="G12" s="10">
        <f t="shared" si="1"/>
        <v>0</v>
      </c>
    </row>
    <row r="13" spans="1:9" customFormat="1" ht="15" x14ac:dyDescent="0.25">
      <c r="A13" s="8" t="s">
        <v>21</v>
      </c>
      <c r="B13" s="2" t="s">
        <v>4</v>
      </c>
      <c r="C13" s="9">
        <v>1</v>
      </c>
      <c r="D13" s="28">
        <v>506941.75</v>
      </c>
      <c r="E13" s="28">
        <v>1747838.29</v>
      </c>
      <c r="F13" s="10">
        <f t="shared" si="0"/>
        <v>29.003927474320289</v>
      </c>
      <c r="G13" s="10">
        <f t="shared" si="1"/>
        <v>1</v>
      </c>
    </row>
    <row r="14" spans="1:9" customFormat="1" ht="15" x14ac:dyDescent="0.25">
      <c r="A14" s="8" t="s">
        <v>22</v>
      </c>
      <c r="B14" s="2" t="s">
        <v>5</v>
      </c>
      <c r="C14" s="9">
        <v>1</v>
      </c>
      <c r="D14" s="28">
        <v>233993.19</v>
      </c>
      <c r="E14" s="28">
        <v>714966.69</v>
      </c>
      <c r="F14" s="10">
        <f t="shared" si="0"/>
        <v>32.727844985337711</v>
      </c>
      <c r="G14" s="10">
        <f t="shared" si="1"/>
        <v>1</v>
      </c>
    </row>
    <row r="15" spans="1:9" customFormat="1" ht="30" x14ac:dyDescent="0.25">
      <c r="A15" s="8" t="s">
        <v>23</v>
      </c>
      <c r="B15" s="2" t="s">
        <v>6</v>
      </c>
      <c r="C15" s="9">
        <v>1</v>
      </c>
      <c r="D15" s="28">
        <v>117808.5</v>
      </c>
      <c r="E15" s="28">
        <v>408444.28</v>
      </c>
      <c r="F15" s="10">
        <f t="shared" si="0"/>
        <v>28.843224343844405</v>
      </c>
      <c r="G15" s="10">
        <f t="shared" si="1"/>
        <v>1</v>
      </c>
    </row>
    <row r="16" spans="1:9" customFormat="1" ht="15" x14ac:dyDescent="0.25">
      <c r="A16" s="8" t="s">
        <v>24</v>
      </c>
      <c r="B16" s="2" t="s">
        <v>7</v>
      </c>
      <c r="C16" s="9">
        <v>1</v>
      </c>
      <c r="D16" s="28">
        <v>11826.79</v>
      </c>
      <c r="E16" s="28">
        <v>43039.38</v>
      </c>
      <c r="F16" s="10">
        <f t="shared" si="0"/>
        <v>27.478997141687454</v>
      </c>
      <c r="G16" s="10">
        <f t="shared" si="1"/>
        <v>1</v>
      </c>
    </row>
    <row r="17" spans="1:7" customFormat="1" ht="30" x14ac:dyDescent="0.25">
      <c r="A17" s="8" t="s">
        <v>25</v>
      </c>
      <c r="B17" s="2" t="s">
        <v>8</v>
      </c>
      <c r="C17" s="9">
        <v>1</v>
      </c>
      <c r="D17" s="28">
        <v>350486.01</v>
      </c>
      <c r="E17" s="28">
        <v>705896.81</v>
      </c>
      <c r="F17" s="10">
        <f t="shared" si="0"/>
        <v>49.651167852706401</v>
      </c>
      <c r="G17" s="10">
        <f t="shared" si="1"/>
        <v>0</v>
      </c>
    </row>
    <row r="18" spans="1:7" customFormat="1" ht="15" x14ac:dyDescent="0.25">
      <c r="A18" s="8" t="s">
        <v>26</v>
      </c>
      <c r="B18" s="2" t="s">
        <v>9</v>
      </c>
      <c r="C18" s="9">
        <v>1</v>
      </c>
      <c r="D18" s="28">
        <v>91491.51</v>
      </c>
      <c r="E18" s="28">
        <v>232819.79</v>
      </c>
      <c r="F18" s="10">
        <f t="shared" si="0"/>
        <v>39.297136209941606</v>
      </c>
      <c r="G18" s="10">
        <f t="shared" si="1"/>
        <v>1</v>
      </c>
    </row>
    <row r="19" spans="1:7" customFormat="1" ht="30" x14ac:dyDescent="0.25">
      <c r="A19" s="8" t="s">
        <v>27</v>
      </c>
      <c r="B19" s="2" t="s">
        <v>10</v>
      </c>
      <c r="C19" s="9">
        <v>1</v>
      </c>
      <c r="D19" s="28">
        <v>73337.740000000005</v>
      </c>
      <c r="E19" s="28">
        <v>195846.38</v>
      </c>
      <c r="F19" s="10">
        <f t="shared" si="0"/>
        <v>37.446563985507417</v>
      </c>
      <c r="G19" s="10">
        <f t="shared" si="1"/>
        <v>1</v>
      </c>
    </row>
    <row r="20" spans="1:7" customFormat="1" ht="30" x14ac:dyDescent="0.25">
      <c r="A20" s="8" t="s">
        <v>28</v>
      </c>
      <c r="B20" s="2" t="s">
        <v>11</v>
      </c>
      <c r="C20" s="9">
        <v>1</v>
      </c>
      <c r="D20" s="28">
        <v>69738.820000000007</v>
      </c>
      <c r="E20" s="28">
        <v>171541.02</v>
      </c>
      <c r="F20" s="10">
        <f t="shared" si="0"/>
        <v>40.654311137942408</v>
      </c>
      <c r="G20" s="10">
        <f t="shared" si="1"/>
        <v>0.98364222155143977</v>
      </c>
    </row>
    <row r="21" spans="1:7" customFormat="1" ht="30" x14ac:dyDescent="0.25">
      <c r="A21" s="8" t="s">
        <v>29</v>
      </c>
      <c r="B21" s="2" t="s">
        <v>12</v>
      </c>
      <c r="C21" s="9">
        <v>1</v>
      </c>
      <c r="D21" s="28">
        <v>117724.36</v>
      </c>
      <c r="E21" s="28">
        <v>298448.89</v>
      </c>
      <c r="F21" s="10">
        <f t="shared" si="0"/>
        <v>39.445400517321403</v>
      </c>
      <c r="G21" s="10">
        <f t="shared" si="1"/>
        <v>1</v>
      </c>
    </row>
    <row r="22" spans="1:7" customFormat="1" ht="15" x14ac:dyDescent="0.25">
      <c r="A22" s="8"/>
      <c r="B22" s="3" t="s">
        <v>30</v>
      </c>
      <c r="C22" s="13"/>
      <c r="D22" s="28"/>
      <c r="E22" s="28"/>
      <c r="F22" s="14"/>
      <c r="G22" s="14"/>
    </row>
  </sheetData>
  <sheetProtection algorithmName="SHA-512" hashValue="q3WKvd8qTFl4OE4XQG91YdCawgMfl9aAOYZysqMPSHRXZdv8qoJP3okq0e6rNamKu93gDLJGVNA4qpo5Fx4KMw==" saltValue="OBzKtZc/D+ABUJg9i7O7Qw==" spinCount="100000" sheet="1" objects="1" scenarios="1" formatCells="0" formatColumns="0" formatRows="0" deleteColumns="0" deleteRows="0"/>
  <protectedRanges>
    <protectedRange sqref="C6:C22" name="krista_tr_237_0_5"/>
    <protectedRange sqref="F6:F22" name="krista_tr_296_0_4"/>
    <protectedRange sqref="G6:G22" name="krista_tr_238_0_4"/>
  </protectedRanges>
  <mergeCells count="1">
    <mergeCell ref="A2:G2"/>
  </mergeCells>
  <dataValidations count="1">
    <dataValidation type="list" allowBlank="1" showDropDown="1" showInputMessage="1" showErrorMessage="1" sqref="C6:C22">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krista_fm_columnsmarkup" r:id="rId5"/>
    <customPr name="krista_fm_consts" r:id="rId6"/>
    <customPr name="krista_fm_Events" r:id="rId7"/>
    <customPr name="krista_fm_metadataXML" r:id="rId8"/>
    <customPr name="krista_fm_rowsaxis" r:id="rId9"/>
    <customPr name="krista_fm_rowsmarkup" r:id="rId10"/>
    <customPr name="krista_SheetHistory" r:id="rId11"/>
    <customPr name="p3" r:id="rId12"/>
    <customPr name="p8" r:id="rId13"/>
    <customPr name="p9" r:id="rId14"/>
  </customProperties>
  <legacyDrawing r:id="rId1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O24"/>
  <sheetViews>
    <sheetView view="pageBreakPreview" zoomScale="80" zoomScaleSheetLayoutView="80" workbookViewId="0">
      <pane xSplit="3" ySplit="7" topLeftCell="Z8" activePane="bottomRight" state="frozen"/>
      <selection pane="topRight" activeCell="D1" sqref="D1"/>
      <selection pane="bottomLeft" activeCell="A8" sqref="A8"/>
      <selection pane="bottomRight" activeCell="AD37" sqref="AD37"/>
    </sheetView>
  </sheetViews>
  <sheetFormatPr defaultColWidth="9.140625" defaultRowHeight="12.75" x14ac:dyDescent="0.2"/>
  <cols>
    <col min="1" max="1" width="6.42578125" style="7" customWidth="1"/>
    <col min="2" max="2" width="63" style="7" customWidth="1"/>
    <col min="3" max="3" width="14.5703125" style="7" customWidth="1"/>
    <col min="4" max="14" width="11.42578125" style="7" customWidth="1"/>
    <col min="15" max="15" width="12.85546875" style="7" customWidth="1"/>
    <col min="16" max="27" width="11.42578125" style="7" customWidth="1"/>
    <col min="28" max="39" width="9.5703125" style="7" customWidth="1"/>
    <col min="40" max="41" width="12" style="7" customWidth="1"/>
    <col min="42"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41" ht="11.25" customHeight="1" x14ac:dyDescent="0.2"/>
    <row r="2" spans="1:41" ht="34.5" customHeight="1" x14ac:dyDescent="0.2">
      <c r="A2" s="100" t="s">
        <v>234</v>
      </c>
      <c r="B2" s="100"/>
      <c r="C2" s="100"/>
      <c r="D2" s="100"/>
      <c r="E2" s="100"/>
      <c r="F2" s="100"/>
      <c r="G2" s="100"/>
      <c r="H2" s="100"/>
      <c r="I2" s="100"/>
      <c r="J2" s="100"/>
      <c r="K2" s="100"/>
      <c r="L2" s="100"/>
      <c r="M2" s="100"/>
      <c r="N2" s="100"/>
      <c r="O2" s="100"/>
    </row>
    <row r="3" spans="1:41" ht="27.75" customHeight="1" x14ac:dyDescent="0.2">
      <c r="A3" s="32">
        <v>88.131</v>
      </c>
      <c r="B3" s="31" t="s">
        <v>235</v>
      </c>
      <c r="C3" s="39"/>
      <c r="D3" s="39"/>
      <c r="E3" s="39"/>
      <c r="F3" s="39"/>
      <c r="G3" s="39"/>
      <c r="H3" s="39"/>
      <c r="I3" s="39"/>
      <c r="J3" s="39"/>
      <c r="K3" s="39"/>
      <c r="L3" s="39"/>
      <c r="M3" s="39"/>
      <c r="N3" s="39"/>
      <c r="O3" s="39"/>
    </row>
    <row r="4" spans="1:41" ht="15.75" customHeight="1" thickBot="1" x14ac:dyDescent="0.25">
      <c r="A4" s="33"/>
      <c r="B4" s="33"/>
      <c r="C4" s="33"/>
      <c r="D4" s="33"/>
      <c r="E4" s="33"/>
      <c r="F4" s="33"/>
      <c r="G4" s="33"/>
      <c r="H4" s="15"/>
      <c r="I4" s="15"/>
    </row>
    <row r="5" spans="1:41" ht="11.25" customHeight="1" thickBot="1" x14ac:dyDescent="0.25">
      <c r="A5" s="91" t="s">
        <v>13</v>
      </c>
      <c r="B5" s="93" t="s">
        <v>14</v>
      </c>
      <c r="C5" s="98" t="s">
        <v>236</v>
      </c>
      <c r="D5" s="95" t="s">
        <v>93</v>
      </c>
      <c r="E5" s="96"/>
      <c r="F5" s="96"/>
      <c r="G5" s="96"/>
      <c r="H5" s="96"/>
      <c r="I5" s="96"/>
      <c r="J5" s="96"/>
      <c r="K5" s="96"/>
      <c r="L5" s="96"/>
      <c r="M5" s="96"/>
      <c r="N5" s="96"/>
      <c r="O5" s="97"/>
      <c r="P5" s="95" t="s">
        <v>92</v>
      </c>
      <c r="Q5" s="96"/>
      <c r="R5" s="96"/>
      <c r="S5" s="96"/>
      <c r="T5" s="96"/>
      <c r="U5" s="96"/>
      <c r="V5" s="96"/>
      <c r="W5" s="96"/>
      <c r="X5" s="96"/>
      <c r="Y5" s="96"/>
      <c r="Z5" s="96"/>
      <c r="AA5" s="97"/>
      <c r="AB5" s="95"/>
      <c r="AC5" s="96"/>
      <c r="AD5" s="96"/>
      <c r="AE5" s="96"/>
      <c r="AF5" s="96"/>
      <c r="AG5" s="96"/>
      <c r="AH5" s="96"/>
      <c r="AI5" s="96"/>
      <c r="AJ5" s="96"/>
      <c r="AK5" s="96"/>
      <c r="AL5" s="96"/>
      <c r="AM5" s="97"/>
      <c r="AN5" s="98" t="s">
        <v>237</v>
      </c>
      <c r="AO5" s="98" t="s">
        <v>114</v>
      </c>
    </row>
    <row r="6" spans="1:41" ht="44.25" customHeight="1" thickBot="1" x14ac:dyDescent="0.25">
      <c r="A6" s="92"/>
      <c r="B6" s="94"/>
      <c r="C6" s="99"/>
      <c r="D6" s="40" t="s">
        <v>94</v>
      </c>
      <c r="E6" s="40" t="s">
        <v>95</v>
      </c>
      <c r="F6" s="40" t="s">
        <v>96</v>
      </c>
      <c r="G6" s="40" t="s">
        <v>97</v>
      </c>
      <c r="H6" s="40" t="s">
        <v>98</v>
      </c>
      <c r="I6" s="40" t="s">
        <v>99</v>
      </c>
      <c r="J6" s="40" t="s">
        <v>100</v>
      </c>
      <c r="K6" s="40" t="s">
        <v>101</v>
      </c>
      <c r="L6" s="40" t="s">
        <v>102</v>
      </c>
      <c r="M6" s="40" t="s">
        <v>103</v>
      </c>
      <c r="N6" s="40" t="s">
        <v>104</v>
      </c>
      <c r="O6" s="40" t="s">
        <v>105</v>
      </c>
      <c r="P6" s="40" t="s">
        <v>94</v>
      </c>
      <c r="Q6" s="40" t="s">
        <v>95</v>
      </c>
      <c r="R6" s="40" t="s">
        <v>96</v>
      </c>
      <c r="S6" s="40" t="s">
        <v>97</v>
      </c>
      <c r="T6" s="40" t="s">
        <v>98</v>
      </c>
      <c r="U6" s="40" t="s">
        <v>99</v>
      </c>
      <c r="V6" s="40" t="s">
        <v>100</v>
      </c>
      <c r="W6" s="40" t="s">
        <v>101</v>
      </c>
      <c r="X6" s="40" t="s">
        <v>102</v>
      </c>
      <c r="Y6" s="40" t="s">
        <v>103</v>
      </c>
      <c r="Z6" s="40" t="s">
        <v>104</v>
      </c>
      <c r="AA6" s="40" t="s">
        <v>105</v>
      </c>
      <c r="AB6" s="40" t="s">
        <v>94</v>
      </c>
      <c r="AC6" s="40" t="s">
        <v>95</v>
      </c>
      <c r="AD6" s="40" t="s">
        <v>96</v>
      </c>
      <c r="AE6" s="40" t="s">
        <v>97</v>
      </c>
      <c r="AF6" s="40" t="s">
        <v>98</v>
      </c>
      <c r="AG6" s="40" t="s">
        <v>99</v>
      </c>
      <c r="AH6" s="40" t="s">
        <v>100</v>
      </c>
      <c r="AI6" s="40" t="s">
        <v>101</v>
      </c>
      <c r="AJ6" s="40" t="s">
        <v>102</v>
      </c>
      <c r="AK6" s="40" t="s">
        <v>103</v>
      </c>
      <c r="AL6" s="40" t="s">
        <v>104</v>
      </c>
      <c r="AM6" s="40" t="s">
        <v>105</v>
      </c>
      <c r="AN6" s="99"/>
      <c r="AO6" s="99"/>
    </row>
    <row r="7" spans="1:41" customFormat="1" ht="15" x14ac:dyDescent="0.25">
      <c r="A7" s="1" t="s">
        <v>13</v>
      </c>
      <c r="B7" s="1" t="s">
        <v>15</v>
      </c>
      <c r="C7" s="4" t="s">
        <v>43</v>
      </c>
      <c r="D7" s="27" t="s">
        <v>56</v>
      </c>
      <c r="E7" s="27" t="s">
        <v>57</v>
      </c>
      <c r="F7" s="27" t="s">
        <v>58</v>
      </c>
      <c r="G7" s="27" t="s">
        <v>59</v>
      </c>
      <c r="H7" s="27" t="s">
        <v>60</v>
      </c>
      <c r="I7" s="27" t="s">
        <v>61</v>
      </c>
      <c r="J7" s="27" t="s">
        <v>62</v>
      </c>
      <c r="K7" s="27" t="s">
        <v>63</v>
      </c>
      <c r="L7" s="27" t="s">
        <v>64</v>
      </c>
      <c r="M7" s="27" t="s">
        <v>65</v>
      </c>
      <c r="N7" s="27" t="s">
        <v>66</v>
      </c>
      <c r="O7" s="27" t="s">
        <v>67</v>
      </c>
      <c r="P7" s="27" t="s">
        <v>68</v>
      </c>
      <c r="Q7" s="27" t="s">
        <v>69</v>
      </c>
      <c r="R7" s="27" t="s">
        <v>70</v>
      </c>
      <c r="S7" s="27" t="s">
        <v>71</v>
      </c>
      <c r="T7" s="27" t="s">
        <v>72</v>
      </c>
      <c r="U7" s="27" t="s">
        <v>73</v>
      </c>
      <c r="V7" s="27" t="s">
        <v>74</v>
      </c>
      <c r="W7" s="27" t="s">
        <v>75</v>
      </c>
      <c r="X7" s="27" t="s">
        <v>76</v>
      </c>
      <c r="Y7" s="27" t="s">
        <v>77</v>
      </c>
      <c r="Z7" s="27" t="s">
        <v>78</v>
      </c>
      <c r="AA7" s="27" t="s">
        <v>79</v>
      </c>
      <c r="AB7" s="17" t="s">
        <v>80</v>
      </c>
      <c r="AC7" s="17" t="s">
        <v>81</v>
      </c>
      <c r="AD7" s="17" t="s">
        <v>82</v>
      </c>
      <c r="AE7" s="17" t="s">
        <v>83</v>
      </c>
      <c r="AF7" s="17" t="s">
        <v>84</v>
      </c>
      <c r="AG7" s="17" t="s">
        <v>85</v>
      </c>
      <c r="AH7" s="17" t="s">
        <v>86</v>
      </c>
      <c r="AI7" s="17" t="s">
        <v>87</v>
      </c>
      <c r="AJ7" s="17" t="s">
        <v>88</v>
      </c>
      <c r="AK7" s="17" t="s">
        <v>89</v>
      </c>
      <c r="AL7" s="17" t="s">
        <v>90</v>
      </c>
      <c r="AM7" s="17" t="s">
        <v>91</v>
      </c>
      <c r="AN7" s="4" t="s">
        <v>16</v>
      </c>
      <c r="AO7" s="4" t="s">
        <v>44</v>
      </c>
    </row>
    <row r="8" spans="1:41" customFormat="1" ht="15" x14ac:dyDescent="0.25">
      <c r="A8" s="8" t="s">
        <v>276</v>
      </c>
      <c r="B8" s="2" t="s">
        <v>273</v>
      </c>
      <c r="C8" s="9">
        <v>1</v>
      </c>
      <c r="D8" s="28">
        <v>2660.59</v>
      </c>
      <c r="E8" s="28">
        <v>3373.09</v>
      </c>
      <c r="F8" s="28">
        <v>3881.48</v>
      </c>
      <c r="G8" s="28">
        <v>3802.86</v>
      </c>
      <c r="H8" s="28">
        <v>3682.74</v>
      </c>
      <c r="I8" s="28">
        <v>4176.45</v>
      </c>
      <c r="J8" s="28">
        <v>3922.52</v>
      </c>
      <c r="K8" s="28">
        <v>3818.16</v>
      </c>
      <c r="L8" s="28">
        <v>3726.86</v>
      </c>
      <c r="M8" s="28">
        <v>3951.37</v>
      </c>
      <c r="N8" s="28">
        <v>4090.4</v>
      </c>
      <c r="O8" s="28">
        <v>6116.23</v>
      </c>
      <c r="P8" s="28">
        <v>2762.6</v>
      </c>
      <c r="Q8" s="28">
        <v>3669.4</v>
      </c>
      <c r="R8" s="28">
        <v>3629.5</v>
      </c>
      <c r="S8" s="28">
        <v>4108.8</v>
      </c>
      <c r="T8" s="28">
        <v>3955</v>
      </c>
      <c r="U8" s="28">
        <v>4032.2</v>
      </c>
      <c r="V8" s="28">
        <v>3940.1</v>
      </c>
      <c r="W8" s="28">
        <v>4045</v>
      </c>
      <c r="X8" s="28">
        <v>4188.8999999999996</v>
      </c>
      <c r="Y8" s="28">
        <v>3810</v>
      </c>
      <c r="Z8" s="28">
        <v>4106.6000000000004</v>
      </c>
      <c r="AA8" s="28">
        <v>5013.3</v>
      </c>
      <c r="AB8" s="53">
        <f t="shared" ref="AB8:AB23" si="0">IF(AND(D8="",P8=""),"",IF(AND(D8=0,P8=0),"",IF((D8/P8)&gt;=1,1,D8/P8)))</f>
        <v>0.96307463983204233</v>
      </c>
      <c r="AC8" s="53">
        <f t="shared" ref="AC8:AC23" si="1">IF(AND(E8="",Q8=""),"",IF(AND(E8=0,Q8=0),"",IF((E8/Q8)&gt;=1,1,E8/Q8)))</f>
        <v>0.91924837848149565</v>
      </c>
      <c r="AD8" s="53">
        <f t="shared" ref="AD8:AD23" si="2">IF(AND(F8="",R8=""),"",IF(AND(F8=0,R8=0),"",IF((F8/R8)&gt;=1,1,F8/R8)))</f>
        <v>1</v>
      </c>
      <c r="AE8" s="53">
        <f t="shared" ref="AE8:AE23" si="3">IF(AND(G8="",S8=""),"",IF(AND(G8=0,S8=0),"",IF((G8/S8)&gt;=1,1,G8/S8)))</f>
        <v>0.92554030373831775</v>
      </c>
      <c r="AF8" s="53">
        <f t="shared" ref="AF8:AF23" si="4">IF(AND(H8="",T8=""),"",IF(AND(H8=0,T8=0),"",IF((H8/T8)&gt;=1,1,H8/T8)))</f>
        <v>0.93116055625790128</v>
      </c>
      <c r="AG8" s="53">
        <f t="shared" ref="AG8:AG23" si="5">IF(AND(I8="",U8=""),"",IF(AND(I8=0,U8=0),"",IF((I8/U8)&gt;=1,1,I8/U8)))</f>
        <v>1</v>
      </c>
      <c r="AH8" s="53">
        <f t="shared" ref="AH8:AH23" si="6">IF(AND(J8="",V8=""),"",IF(AND(J8=0,V8=0),"",IF((J8/V8)&gt;=1,1,J8/V8)))</f>
        <v>0.99553818431004293</v>
      </c>
      <c r="AI8" s="53">
        <f t="shared" ref="AI8:AI23" si="7">IF(AND(K8="",W8=""),"",IF(AND(K8=0,W8=0),"",IF((K8/W8)&gt;=1,1,K8/W8)))</f>
        <v>0.94392088998763901</v>
      </c>
      <c r="AJ8" s="53">
        <f t="shared" ref="AJ8:AJ23" si="8">IF(AND(L8="",X8=""),"",IF(AND(L8=0,X8=0),"",IF((L8/X8)&gt;=1,1,L8/X8)))</f>
        <v>0.8896989663157393</v>
      </c>
      <c r="AK8" s="53">
        <f t="shared" ref="AK8:AK23" si="9">IF(AND(M8="",Y8=""),"",IF(AND(M8=0,Y8=0),"",IF((M8/Y8)&gt;=1,1,M8/Y8)))</f>
        <v>1</v>
      </c>
      <c r="AL8" s="53">
        <f t="shared" ref="AL8:AL23" si="10">IF(AND(N8="",Z8=""),"",IF(AND(N8=0,Z8=0),"",IF((N8/Z8)&gt;=1,1,N8/Z8)))</f>
        <v>0.99605513076510976</v>
      </c>
      <c r="AM8" s="53">
        <f t="shared" ref="AM8:AM23" si="11">IF(AND(O8="",AA8=""),"",IF(AND(O8=0,AA8=0),"",IF((O8/AA8)&gt;=1,1,O8/AA8)))</f>
        <v>1</v>
      </c>
      <c r="AN8" s="10">
        <f t="shared" ref="AN8:AN23" si="12">IF(OR(C8=0,C8=""),"",SUM(AB8:AM8)/12*100)</f>
        <v>96.368642080735739</v>
      </c>
      <c r="AO8" s="10">
        <f t="shared" ref="AO8:AO23" si="13">IF(AN8="","",IF(AN8&gt;=97,1,IF(AND(AN8&gt;75,AN8&lt;97),POWER((AN8/100),(LN(0.7)/LN($A$3/100))),0)))</f>
        <v>0.90084591203728137</v>
      </c>
    </row>
    <row r="9" spans="1:41" customFormat="1" ht="15" x14ac:dyDescent="0.25">
      <c r="A9" s="8" t="s">
        <v>17</v>
      </c>
      <c r="B9" s="2" t="s">
        <v>0</v>
      </c>
      <c r="C9" s="9">
        <v>1</v>
      </c>
      <c r="D9" s="28">
        <v>40975.51</v>
      </c>
      <c r="E9" s="28">
        <v>71363.17</v>
      </c>
      <c r="F9" s="28">
        <v>105439.84</v>
      </c>
      <c r="G9" s="28">
        <v>96227.27</v>
      </c>
      <c r="H9" s="28">
        <v>99030.27</v>
      </c>
      <c r="I9" s="28">
        <v>85860.64</v>
      </c>
      <c r="J9" s="28">
        <v>103770.13</v>
      </c>
      <c r="K9" s="28">
        <v>113324.89</v>
      </c>
      <c r="L9" s="28">
        <v>96021.36</v>
      </c>
      <c r="M9" s="28">
        <v>100587.31</v>
      </c>
      <c r="N9" s="28">
        <v>106411.58</v>
      </c>
      <c r="O9" s="28">
        <v>286251.45</v>
      </c>
      <c r="P9" s="28">
        <v>96821.6</v>
      </c>
      <c r="Q9" s="28">
        <v>85965.72</v>
      </c>
      <c r="R9" s="28">
        <v>116651.08</v>
      </c>
      <c r="S9" s="28">
        <v>104746.4</v>
      </c>
      <c r="T9" s="28">
        <v>89487.6</v>
      </c>
      <c r="U9" s="28">
        <v>113099.3</v>
      </c>
      <c r="V9" s="28">
        <v>105340.2</v>
      </c>
      <c r="W9" s="28">
        <v>97047.42</v>
      </c>
      <c r="X9" s="28">
        <v>108823.08</v>
      </c>
      <c r="Y9" s="28">
        <v>128807.4</v>
      </c>
      <c r="Z9" s="28">
        <v>131260.29999999999</v>
      </c>
      <c r="AA9" s="28">
        <v>191114.8</v>
      </c>
      <c r="AB9" s="53">
        <f t="shared" si="0"/>
        <v>0.42320628867938559</v>
      </c>
      <c r="AC9" s="53">
        <f t="shared" si="1"/>
        <v>0.83013519807662861</v>
      </c>
      <c r="AD9" s="53">
        <f t="shared" si="2"/>
        <v>0.90389081695600237</v>
      </c>
      <c r="AE9" s="53">
        <f t="shared" si="3"/>
        <v>0.91866899482941666</v>
      </c>
      <c r="AF9" s="53">
        <f t="shared" si="4"/>
        <v>1</v>
      </c>
      <c r="AG9" s="53">
        <f t="shared" si="5"/>
        <v>0.75916155095566462</v>
      </c>
      <c r="AH9" s="53">
        <f t="shared" si="6"/>
        <v>0.98509524379106939</v>
      </c>
      <c r="AI9" s="53">
        <f t="shared" si="7"/>
        <v>1</v>
      </c>
      <c r="AJ9" s="53">
        <f t="shared" si="8"/>
        <v>0.88236208716018694</v>
      </c>
      <c r="AK9" s="53">
        <f t="shared" si="9"/>
        <v>0.78091250968500259</v>
      </c>
      <c r="AL9" s="53">
        <f t="shared" si="10"/>
        <v>0.8106912752751595</v>
      </c>
      <c r="AM9" s="53">
        <f t="shared" si="11"/>
        <v>1</v>
      </c>
      <c r="AN9" s="10">
        <f t="shared" si="12"/>
        <v>85.784366378404314</v>
      </c>
      <c r="AO9" s="10">
        <f t="shared" si="13"/>
        <v>0.6486506659714999</v>
      </c>
    </row>
    <row r="10" spans="1:41" customFormat="1" ht="15" x14ac:dyDescent="0.25">
      <c r="A10" s="8" t="s">
        <v>277</v>
      </c>
      <c r="B10" s="2" t="s">
        <v>274</v>
      </c>
      <c r="C10" s="9">
        <v>1</v>
      </c>
      <c r="D10" s="28">
        <v>270.5</v>
      </c>
      <c r="E10" s="28">
        <v>920.79</v>
      </c>
      <c r="F10" s="28">
        <v>885.8</v>
      </c>
      <c r="G10" s="28">
        <v>1710.73</v>
      </c>
      <c r="H10" s="28">
        <v>383.2</v>
      </c>
      <c r="I10" s="28">
        <v>1120.54</v>
      </c>
      <c r="J10" s="28">
        <v>948.95</v>
      </c>
      <c r="K10" s="28">
        <v>1504.1</v>
      </c>
      <c r="L10" s="28">
        <v>751.79</v>
      </c>
      <c r="M10" s="28">
        <v>1111.72</v>
      </c>
      <c r="N10" s="28">
        <v>1722.2</v>
      </c>
      <c r="O10" s="28">
        <v>1573.2</v>
      </c>
      <c r="P10" s="28">
        <v>394.7</v>
      </c>
      <c r="Q10" s="28">
        <v>1071.3</v>
      </c>
      <c r="R10" s="28">
        <v>1067.8</v>
      </c>
      <c r="S10" s="28">
        <v>1697</v>
      </c>
      <c r="T10" s="28">
        <v>425.1</v>
      </c>
      <c r="U10" s="28">
        <v>1048</v>
      </c>
      <c r="V10" s="28">
        <v>1048</v>
      </c>
      <c r="W10" s="28">
        <v>1671</v>
      </c>
      <c r="X10" s="28">
        <v>425.1</v>
      </c>
      <c r="Y10" s="28">
        <v>1048</v>
      </c>
      <c r="Z10" s="28">
        <v>1622.6</v>
      </c>
      <c r="AA10" s="28">
        <v>1453.1</v>
      </c>
      <c r="AB10" s="53">
        <f t="shared" si="0"/>
        <v>0.68533063085888013</v>
      </c>
      <c r="AC10" s="53">
        <f t="shared" si="1"/>
        <v>0.85950714085690283</v>
      </c>
      <c r="AD10" s="53">
        <f t="shared" si="2"/>
        <v>0.82955609664731222</v>
      </c>
      <c r="AE10" s="53">
        <f t="shared" si="3"/>
        <v>1</v>
      </c>
      <c r="AF10" s="53">
        <f t="shared" si="4"/>
        <v>0.90143495648082794</v>
      </c>
      <c r="AG10" s="53">
        <f t="shared" si="5"/>
        <v>1</v>
      </c>
      <c r="AH10" s="53">
        <f t="shared" si="6"/>
        <v>0.90548664122137412</v>
      </c>
      <c r="AI10" s="53">
        <f t="shared" si="7"/>
        <v>0.90011968880909632</v>
      </c>
      <c r="AJ10" s="53">
        <f t="shared" si="8"/>
        <v>1</v>
      </c>
      <c r="AK10" s="53">
        <f t="shared" si="9"/>
        <v>1</v>
      </c>
      <c r="AL10" s="53">
        <f t="shared" si="10"/>
        <v>1</v>
      </c>
      <c r="AM10" s="53">
        <f t="shared" si="11"/>
        <v>1</v>
      </c>
      <c r="AN10" s="10">
        <f t="shared" si="12"/>
        <v>92.345292957286631</v>
      </c>
      <c r="AO10" s="10">
        <f t="shared" si="13"/>
        <v>0.7986669335538904</v>
      </c>
    </row>
    <row r="11" spans="1:41" customFormat="1" ht="15" x14ac:dyDescent="0.25">
      <c r="A11" s="8" t="s">
        <v>278</v>
      </c>
      <c r="B11" s="2" t="s">
        <v>275</v>
      </c>
      <c r="C11" s="9">
        <v>1</v>
      </c>
      <c r="D11" s="28">
        <v>1428.33</v>
      </c>
      <c r="E11" s="28">
        <v>918.38</v>
      </c>
      <c r="F11" s="28">
        <v>1341.11</v>
      </c>
      <c r="G11" s="28">
        <v>1272.5</v>
      </c>
      <c r="H11" s="28">
        <v>1335.53</v>
      </c>
      <c r="I11" s="28">
        <v>1317.34</v>
      </c>
      <c r="J11" s="28">
        <v>1415.36</v>
      </c>
      <c r="K11" s="28">
        <v>1359.03</v>
      </c>
      <c r="L11" s="28">
        <v>1380.29</v>
      </c>
      <c r="M11" s="28">
        <v>1232.42</v>
      </c>
      <c r="N11" s="28">
        <v>1052.68</v>
      </c>
      <c r="O11" s="28">
        <v>1518.1</v>
      </c>
      <c r="P11" s="28">
        <v>1452.1</v>
      </c>
      <c r="Q11" s="28">
        <v>1102.0999999999999</v>
      </c>
      <c r="R11" s="28">
        <v>1283.3</v>
      </c>
      <c r="S11" s="28">
        <v>1401.3</v>
      </c>
      <c r="T11" s="28">
        <v>1386.2</v>
      </c>
      <c r="U11" s="28">
        <v>1221.5999999999999</v>
      </c>
      <c r="V11" s="28">
        <v>1575.2</v>
      </c>
      <c r="W11" s="28">
        <v>1188.4000000000001</v>
      </c>
      <c r="X11" s="28">
        <v>1375.8</v>
      </c>
      <c r="Y11" s="28">
        <v>1259.8</v>
      </c>
      <c r="Z11" s="28">
        <v>1221.8</v>
      </c>
      <c r="AA11" s="28">
        <v>1181.5</v>
      </c>
      <c r="AB11" s="53">
        <f t="shared" si="0"/>
        <v>0.98363060395289581</v>
      </c>
      <c r="AC11" s="53">
        <f t="shared" si="1"/>
        <v>0.83330006351510755</v>
      </c>
      <c r="AD11" s="53">
        <f t="shared" si="2"/>
        <v>1</v>
      </c>
      <c r="AE11" s="53">
        <f t="shared" si="3"/>
        <v>0.90808534931849005</v>
      </c>
      <c r="AF11" s="53">
        <f t="shared" si="4"/>
        <v>0.96344683306882117</v>
      </c>
      <c r="AG11" s="53">
        <f t="shared" si="5"/>
        <v>1</v>
      </c>
      <c r="AH11" s="53">
        <f t="shared" si="6"/>
        <v>0.8985271711528694</v>
      </c>
      <c r="AI11" s="53">
        <f t="shared" si="7"/>
        <v>1</v>
      </c>
      <c r="AJ11" s="53">
        <f t="shared" si="8"/>
        <v>1</v>
      </c>
      <c r="AK11" s="53">
        <f t="shared" si="9"/>
        <v>0.97826639149071293</v>
      </c>
      <c r="AL11" s="53">
        <f t="shared" si="10"/>
        <v>0.86158127353085623</v>
      </c>
      <c r="AM11" s="53">
        <f t="shared" si="11"/>
        <v>1</v>
      </c>
      <c r="AN11" s="10">
        <f t="shared" si="12"/>
        <v>95.22364738358128</v>
      </c>
      <c r="AO11" s="10">
        <f t="shared" si="13"/>
        <v>0.87095656900075347</v>
      </c>
    </row>
    <row r="12" spans="1:41" customFormat="1" ht="15" x14ac:dyDescent="0.25">
      <c r="A12" s="8" t="s">
        <v>18</v>
      </c>
      <c r="B12" s="2" t="s">
        <v>1</v>
      </c>
      <c r="C12" s="9">
        <v>1</v>
      </c>
      <c r="D12" s="28">
        <v>30839.37</v>
      </c>
      <c r="E12" s="28">
        <v>25536.27</v>
      </c>
      <c r="F12" s="28">
        <v>19113.07</v>
      </c>
      <c r="G12" s="28">
        <v>35305.599999999999</v>
      </c>
      <c r="H12" s="28">
        <v>45772.62</v>
      </c>
      <c r="I12" s="28">
        <v>33252.800000000003</v>
      </c>
      <c r="J12" s="28">
        <v>13908.43</v>
      </c>
      <c r="K12" s="28">
        <v>20419.689999999999</v>
      </c>
      <c r="L12" s="28">
        <v>23625.88</v>
      </c>
      <c r="M12" s="28">
        <v>21223.59</v>
      </c>
      <c r="N12" s="28">
        <v>37973.61</v>
      </c>
      <c r="O12" s="28">
        <v>132167.1</v>
      </c>
      <c r="P12" s="28">
        <v>30923.3</v>
      </c>
      <c r="Q12" s="28">
        <v>44733.3</v>
      </c>
      <c r="R12" s="28">
        <v>34337.5</v>
      </c>
      <c r="S12" s="28">
        <v>55143.9</v>
      </c>
      <c r="T12" s="28">
        <v>57140.1</v>
      </c>
      <c r="U12" s="28">
        <v>77276.5</v>
      </c>
      <c r="V12" s="28">
        <v>61910.7</v>
      </c>
      <c r="W12" s="28">
        <v>27302.799999999999</v>
      </c>
      <c r="X12" s="28">
        <v>47181.8</v>
      </c>
      <c r="Y12" s="28">
        <v>24627</v>
      </c>
      <c r="Z12" s="28">
        <v>24012.5</v>
      </c>
      <c r="AA12" s="28">
        <v>46625</v>
      </c>
      <c r="AB12" s="53">
        <f t="shared" si="0"/>
        <v>0.99728586535072261</v>
      </c>
      <c r="AC12" s="53">
        <f t="shared" si="1"/>
        <v>0.57085593953497726</v>
      </c>
      <c r="AD12" s="53">
        <f t="shared" si="2"/>
        <v>0.55662380779031673</v>
      </c>
      <c r="AE12" s="53">
        <f t="shared" si="3"/>
        <v>0.64024488656043543</v>
      </c>
      <c r="AF12" s="53">
        <f t="shared" si="4"/>
        <v>0.80105950112092916</v>
      </c>
      <c r="AG12" s="53">
        <f t="shared" si="5"/>
        <v>0.43030934372027724</v>
      </c>
      <c r="AH12" s="53">
        <f t="shared" si="6"/>
        <v>0.2246530890459969</v>
      </c>
      <c r="AI12" s="53">
        <f t="shared" si="7"/>
        <v>0.74789728526011978</v>
      </c>
      <c r="AJ12" s="53">
        <f t="shared" si="8"/>
        <v>0.50074138756893549</v>
      </c>
      <c r="AK12" s="53">
        <f t="shared" si="9"/>
        <v>0.8618016810817396</v>
      </c>
      <c r="AL12" s="53">
        <f t="shared" si="10"/>
        <v>1</v>
      </c>
      <c r="AM12" s="53">
        <f t="shared" si="11"/>
        <v>1</v>
      </c>
      <c r="AN12" s="10">
        <f t="shared" si="12"/>
        <v>69.428939891953746</v>
      </c>
      <c r="AO12" s="10">
        <f t="shared" si="13"/>
        <v>0</v>
      </c>
    </row>
    <row r="13" spans="1:41" customFormat="1" ht="30" x14ac:dyDescent="0.25">
      <c r="A13" s="8" t="s">
        <v>19</v>
      </c>
      <c r="B13" s="2" t="s">
        <v>2</v>
      </c>
      <c r="C13" s="9">
        <v>1</v>
      </c>
      <c r="D13" s="28">
        <v>1211.43</v>
      </c>
      <c r="E13" s="28">
        <v>6672.68</v>
      </c>
      <c r="F13" s="28">
        <v>5812.03</v>
      </c>
      <c r="G13" s="28">
        <v>7446.42</v>
      </c>
      <c r="H13" s="28">
        <v>6915.83</v>
      </c>
      <c r="I13" s="28">
        <v>7290.57</v>
      </c>
      <c r="J13" s="28">
        <v>6861.94</v>
      </c>
      <c r="K13" s="28">
        <v>9693.1299999999992</v>
      </c>
      <c r="L13" s="28">
        <v>7736.04</v>
      </c>
      <c r="M13" s="28">
        <v>6427.93</v>
      </c>
      <c r="N13" s="28">
        <v>6217.7</v>
      </c>
      <c r="O13" s="28">
        <v>13885.33</v>
      </c>
      <c r="P13" s="28">
        <v>1578.1</v>
      </c>
      <c r="Q13" s="28">
        <v>6979</v>
      </c>
      <c r="R13" s="28">
        <v>6447.8</v>
      </c>
      <c r="S13" s="28">
        <v>7390.8</v>
      </c>
      <c r="T13" s="28">
        <v>6734</v>
      </c>
      <c r="U13" s="28">
        <v>6994.5</v>
      </c>
      <c r="V13" s="28">
        <v>7830.7</v>
      </c>
      <c r="W13" s="28">
        <v>10998.9</v>
      </c>
      <c r="X13" s="28">
        <v>7184</v>
      </c>
      <c r="Y13" s="28">
        <v>7843.9</v>
      </c>
      <c r="Z13" s="28">
        <v>7735.9</v>
      </c>
      <c r="AA13" s="28">
        <v>13843.9</v>
      </c>
      <c r="AB13" s="53">
        <f t="shared" si="0"/>
        <v>0.76765097268867633</v>
      </c>
      <c r="AC13" s="53">
        <f t="shared" si="1"/>
        <v>0.95610832497492482</v>
      </c>
      <c r="AD13" s="53">
        <f t="shared" si="2"/>
        <v>0.90139737584912671</v>
      </c>
      <c r="AE13" s="53">
        <f t="shared" si="3"/>
        <v>1</v>
      </c>
      <c r="AF13" s="53">
        <f t="shared" si="4"/>
        <v>1</v>
      </c>
      <c r="AG13" s="53">
        <f t="shared" si="5"/>
        <v>1</v>
      </c>
      <c r="AH13" s="53">
        <f t="shared" si="6"/>
        <v>0.87628692198654012</v>
      </c>
      <c r="AI13" s="53">
        <f t="shared" si="7"/>
        <v>0.88128176454009033</v>
      </c>
      <c r="AJ13" s="53">
        <f t="shared" si="8"/>
        <v>1</v>
      </c>
      <c r="AK13" s="53">
        <f t="shared" si="9"/>
        <v>0.81948138043575269</v>
      </c>
      <c r="AL13" s="53">
        <f t="shared" si="10"/>
        <v>0.80374617045204821</v>
      </c>
      <c r="AM13" s="53">
        <f t="shared" si="11"/>
        <v>1</v>
      </c>
      <c r="AN13" s="10">
        <f t="shared" si="12"/>
        <v>91.716274257726312</v>
      </c>
      <c r="AO13" s="10">
        <f t="shared" si="13"/>
        <v>0.78340440922069376</v>
      </c>
    </row>
    <row r="14" spans="1:41" customFormat="1" ht="15" x14ac:dyDescent="0.25">
      <c r="A14" s="8" t="s">
        <v>20</v>
      </c>
      <c r="B14" s="2" t="s">
        <v>3</v>
      </c>
      <c r="C14" s="9">
        <v>1</v>
      </c>
      <c r="D14" s="28">
        <v>9437.66</v>
      </c>
      <c r="E14" s="28">
        <v>46376.68</v>
      </c>
      <c r="F14" s="28">
        <v>31264.35</v>
      </c>
      <c r="G14" s="28">
        <v>43766.28</v>
      </c>
      <c r="H14" s="28">
        <v>29296.3</v>
      </c>
      <c r="I14" s="28">
        <v>94566.59</v>
      </c>
      <c r="J14" s="28">
        <v>26721.8</v>
      </c>
      <c r="K14" s="28">
        <v>38932.230000000003</v>
      </c>
      <c r="L14" s="28">
        <v>87374.02</v>
      </c>
      <c r="M14" s="28">
        <v>79846.820000000007</v>
      </c>
      <c r="N14" s="28">
        <v>81756.820000000007</v>
      </c>
      <c r="O14" s="28">
        <v>198967.42</v>
      </c>
      <c r="P14" s="28">
        <v>45996.4</v>
      </c>
      <c r="Q14" s="28">
        <v>49301.9</v>
      </c>
      <c r="R14" s="28">
        <v>73551</v>
      </c>
      <c r="S14" s="28">
        <v>40764</v>
      </c>
      <c r="T14" s="28">
        <v>42463.3</v>
      </c>
      <c r="U14" s="28">
        <v>54125</v>
      </c>
      <c r="V14" s="28">
        <v>83174.7</v>
      </c>
      <c r="W14" s="28">
        <v>28602</v>
      </c>
      <c r="X14" s="28">
        <v>135167.1</v>
      </c>
      <c r="Y14" s="28">
        <v>103281.5</v>
      </c>
      <c r="Z14" s="28">
        <v>112291.3</v>
      </c>
      <c r="AA14" s="28">
        <v>80688.7</v>
      </c>
      <c r="AB14" s="53">
        <f t="shared" si="0"/>
        <v>0.20518257950622221</v>
      </c>
      <c r="AC14" s="53">
        <f t="shared" si="1"/>
        <v>0.94066719538192234</v>
      </c>
      <c r="AD14" s="53">
        <f t="shared" si="2"/>
        <v>0.42507035934249704</v>
      </c>
      <c r="AE14" s="53">
        <f t="shared" si="3"/>
        <v>1</v>
      </c>
      <c r="AF14" s="53">
        <f t="shared" si="4"/>
        <v>0.68992047250213706</v>
      </c>
      <c r="AG14" s="53">
        <f t="shared" si="5"/>
        <v>1</v>
      </c>
      <c r="AH14" s="53">
        <f t="shared" si="6"/>
        <v>0.32127317561710472</v>
      </c>
      <c r="AI14" s="53">
        <f t="shared" si="7"/>
        <v>1</v>
      </c>
      <c r="AJ14" s="53">
        <f t="shared" si="8"/>
        <v>0.64641484503255597</v>
      </c>
      <c r="AK14" s="53">
        <f t="shared" si="9"/>
        <v>0.77309895770297687</v>
      </c>
      <c r="AL14" s="53">
        <f t="shared" si="10"/>
        <v>0.72807795439183631</v>
      </c>
      <c r="AM14" s="53">
        <f t="shared" si="11"/>
        <v>1</v>
      </c>
      <c r="AN14" s="10">
        <f t="shared" si="12"/>
        <v>72.747546162310428</v>
      </c>
      <c r="AO14" s="10">
        <f t="shared" si="13"/>
        <v>0</v>
      </c>
    </row>
    <row r="15" spans="1:41" customFormat="1" ht="15" x14ac:dyDescent="0.25">
      <c r="A15" s="8" t="s">
        <v>21</v>
      </c>
      <c r="B15" s="2" t="s">
        <v>4</v>
      </c>
      <c r="C15" s="9">
        <v>1</v>
      </c>
      <c r="D15" s="28">
        <v>107508.75</v>
      </c>
      <c r="E15" s="28">
        <v>106948.59</v>
      </c>
      <c r="F15" s="28">
        <v>156442.46</v>
      </c>
      <c r="G15" s="28">
        <v>134894.75</v>
      </c>
      <c r="H15" s="28">
        <v>181128.39</v>
      </c>
      <c r="I15" s="28">
        <v>126238.12</v>
      </c>
      <c r="J15" s="28">
        <v>143861.62</v>
      </c>
      <c r="K15" s="28">
        <v>145814.69</v>
      </c>
      <c r="L15" s="28">
        <v>138059.16</v>
      </c>
      <c r="M15" s="28">
        <v>158114.96</v>
      </c>
      <c r="N15" s="28">
        <v>83440.08</v>
      </c>
      <c r="O15" s="28">
        <v>265386.71000000002</v>
      </c>
      <c r="P15" s="28">
        <v>116076.1</v>
      </c>
      <c r="Q15" s="28">
        <v>130495</v>
      </c>
      <c r="R15" s="28">
        <v>139919.9</v>
      </c>
      <c r="S15" s="28">
        <v>140907.6</v>
      </c>
      <c r="T15" s="28">
        <v>205852.6</v>
      </c>
      <c r="U15" s="28">
        <v>109576.5</v>
      </c>
      <c r="V15" s="28">
        <v>138568.4</v>
      </c>
      <c r="W15" s="28">
        <v>144876.70000000001</v>
      </c>
      <c r="X15" s="28">
        <v>182911.93</v>
      </c>
      <c r="Y15" s="28">
        <v>134078.93</v>
      </c>
      <c r="Z15" s="28">
        <v>187225.27</v>
      </c>
      <c r="AA15" s="28">
        <v>117790.37</v>
      </c>
      <c r="AB15" s="53">
        <f t="shared" si="0"/>
        <v>0.92619195510531449</v>
      </c>
      <c r="AC15" s="53">
        <f t="shared" si="1"/>
        <v>0.81956082608529057</v>
      </c>
      <c r="AD15" s="53">
        <f t="shared" si="2"/>
        <v>1</v>
      </c>
      <c r="AE15" s="53">
        <f t="shared" si="3"/>
        <v>0.95732770978996162</v>
      </c>
      <c r="AF15" s="53">
        <f t="shared" si="4"/>
        <v>0.87989362291270556</v>
      </c>
      <c r="AG15" s="53">
        <f t="shared" si="5"/>
        <v>1</v>
      </c>
      <c r="AH15" s="53">
        <f t="shared" si="6"/>
        <v>1</v>
      </c>
      <c r="AI15" s="53">
        <f t="shared" si="7"/>
        <v>1</v>
      </c>
      <c r="AJ15" s="53">
        <f t="shared" si="8"/>
        <v>0.75478488472567107</v>
      </c>
      <c r="AK15" s="53">
        <f t="shared" si="9"/>
        <v>1</v>
      </c>
      <c r="AL15" s="53">
        <f t="shared" si="10"/>
        <v>0.44566676282533874</v>
      </c>
      <c r="AM15" s="53">
        <f t="shared" si="11"/>
        <v>1</v>
      </c>
      <c r="AN15" s="10">
        <f t="shared" si="12"/>
        <v>89.861881345369014</v>
      </c>
      <c r="AO15" s="10">
        <f t="shared" si="13"/>
        <v>0.73950893106463511</v>
      </c>
    </row>
    <row r="16" spans="1:41" customFormat="1" ht="15" x14ac:dyDescent="0.25">
      <c r="A16" s="8" t="s">
        <v>22</v>
      </c>
      <c r="B16" s="2" t="s">
        <v>5</v>
      </c>
      <c r="C16" s="9">
        <v>1</v>
      </c>
      <c r="D16" s="28">
        <v>15185.07</v>
      </c>
      <c r="E16" s="28">
        <v>75894.39</v>
      </c>
      <c r="F16" s="28">
        <v>52445.52</v>
      </c>
      <c r="G16" s="28">
        <v>48666.3</v>
      </c>
      <c r="H16" s="28">
        <v>62597.16</v>
      </c>
      <c r="I16" s="28">
        <v>70539.7</v>
      </c>
      <c r="J16" s="28">
        <v>56238.66</v>
      </c>
      <c r="K16" s="28">
        <v>46972.06</v>
      </c>
      <c r="L16" s="28">
        <v>52434.63</v>
      </c>
      <c r="M16" s="28">
        <v>54937.48</v>
      </c>
      <c r="N16" s="28">
        <v>57143.67</v>
      </c>
      <c r="O16" s="28">
        <v>121912.04</v>
      </c>
      <c r="P16" s="28">
        <v>20320</v>
      </c>
      <c r="Q16" s="28">
        <v>76384.600000000006</v>
      </c>
      <c r="R16" s="28">
        <v>48173.8</v>
      </c>
      <c r="S16" s="28">
        <v>53558.2</v>
      </c>
      <c r="T16" s="28">
        <v>58660.1</v>
      </c>
      <c r="U16" s="28">
        <v>70647.8</v>
      </c>
      <c r="V16" s="28">
        <v>54832.7</v>
      </c>
      <c r="W16" s="28">
        <v>46638.7</v>
      </c>
      <c r="X16" s="28">
        <v>52648</v>
      </c>
      <c r="Y16" s="28">
        <v>57103.4</v>
      </c>
      <c r="Z16" s="28">
        <v>62745.599999999999</v>
      </c>
      <c r="AA16" s="28">
        <v>113474.4</v>
      </c>
      <c r="AB16" s="53">
        <f t="shared" si="0"/>
        <v>0.74729675196850387</v>
      </c>
      <c r="AC16" s="53">
        <f t="shared" si="1"/>
        <v>0.99358234513239574</v>
      </c>
      <c r="AD16" s="53">
        <f t="shared" si="2"/>
        <v>1</v>
      </c>
      <c r="AE16" s="53">
        <f t="shared" si="3"/>
        <v>0.90866197893133083</v>
      </c>
      <c r="AF16" s="53">
        <f t="shared" si="4"/>
        <v>1</v>
      </c>
      <c r="AG16" s="53">
        <f t="shared" si="5"/>
        <v>0.99846987450423075</v>
      </c>
      <c r="AH16" s="53">
        <f t="shared" si="6"/>
        <v>1</v>
      </c>
      <c r="AI16" s="53">
        <f t="shared" si="7"/>
        <v>1</v>
      </c>
      <c r="AJ16" s="53">
        <f t="shared" si="8"/>
        <v>0.9959472344628475</v>
      </c>
      <c r="AK16" s="53">
        <f t="shared" si="9"/>
        <v>0.96207020947964572</v>
      </c>
      <c r="AL16" s="53">
        <f t="shared" si="10"/>
        <v>0.91071995486536106</v>
      </c>
      <c r="AM16" s="53">
        <f t="shared" si="11"/>
        <v>1</v>
      </c>
      <c r="AN16" s="10">
        <f t="shared" si="12"/>
        <v>95.972902911202624</v>
      </c>
      <c r="AO16" s="10">
        <f t="shared" si="13"/>
        <v>0.89044171328410593</v>
      </c>
    </row>
    <row r="17" spans="1:41" customFormat="1" ht="30" x14ac:dyDescent="0.25">
      <c r="A17" s="8" t="s">
        <v>23</v>
      </c>
      <c r="B17" s="2" t="s">
        <v>6</v>
      </c>
      <c r="C17" s="9">
        <v>1</v>
      </c>
      <c r="D17" s="28">
        <v>9027.64</v>
      </c>
      <c r="E17" s="28">
        <v>28171.48</v>
      </c>
      <c r="F17" s="28">
        <v>32678.18</v>
      </c>
      <c r="G17" s="28">
        <v>33736.800000000003</v>
      </c>
      <c r="H17" s="28">
        <v>39419.96</v>
      </c>
      <c r="I17" s="28">
        <v>40284.379999999997</v>
      </c>
      <c r="J17" s="28">
        <v>36739.61</v>
      </c>
      <c r="K17" s="28">
        <v>38470.53</v>
      </c>
      <c r="L17" s="28">
        <v>32107.200000000001</v>
      </c>
      <c r="M17" s="28">
        <v>30966.63</v>
      </c>
      <c r="N17" s="28">
        <v>35723.03</v>
      </c>
      <c r="O17" s="28">
        <v>51118.84</v>
      </c>
      <c r="P17" s="28">
        <v>9692.9</v>
      </c>
      <c r="Q17" s="28">
        <v>27942</v>
      </c>
      <c r="R17" s="28">
        <v>32633.1</v>
      </c>
      <c r="S17" s="28">
        <v>34020.699999999997</v>
      </c>
      <c r="T17" s="28">
        <v>39338.1</v>
      </c>
      <c r="U17" s="28">
        <v>40489.199999999997</v>
      </c>
      <c r="V17" s="28">
        <v>37025</v>
      </c>
      <c r="W17" s="28">
        <v>39909</v>
      </c>
      <c r="X17" s="28">
        <v>31749.5</v>
      </c>
      <c r="Y17" s="28">
        <v>31945.9</v>
      </c>
      <c r="Z17" s="28">
        <v>35415.1</v>
      </c>
      <c r="AA17" s="28">
        <v>48951.5</v>
      </c>
      <c r="AB17" s="53">
        <f t="shared" si="0"/>
        <v>0.93136625777631044</v>
      </c>
      <c r="AC17" s="53">
        <f t="shared" si="1"/>
        <v>1</v>
      </c>
      <c r="AD17" s="53">
        <f t="shared" si="2"/>
        <v>1</v>
      </c>
      <c r="AE17" s="53">
        <f t="shared" si="3"/>
        <v>0.9916550805832921</v>
      </c>
      <c r="AF17" s="53">
        <f t="shared" si="4"/>
        <v>1</v>
      </c>
      <c r="AG17" s="53">
        <f t="shared" si="5"/>
        <v>0.99494136708060421</v>
      </c>
      <c r="AH17" s="53">
        <f t="shared" si="6"/>
        <v>0.99229196488858884</v>
      </c>
      <c r="AI17" s="53">
        <f t="shared" si="7"/>
        <v>0.96395625046981881</v>
      </c>
      <c r="AJ17" s="53">
        <f t="shared" si="8"/>
        <v>1</v>
      </c>
      <c r="AK17" s="53">
        <f t="shared" si="9"/>
        <v>0.96934598806106576</v>
      </c>
      <c r="AL17" s="53">
        <f t="shared" si="10"/>
        <v>1</v>
      </c>
      <c r="AM17" s="53">
        <f t="shared" si="11"/>
        <v>1</v>
      </c>
      <c r="AN17" s="10">
        <f t="shared" si="12"/>
        <v>98.696307573830666</v>
      </c>
      <c r="AO17" s="10">
        <f t="shared" si="13"/>
        <v>1</v>
      </c>
    </row>
    <row r="18" spans="1:41" customFormat="1" ht="15" x14ac:dyDescent="0.25">
      <c r="A18" s="8" t="s">
        <v>24</v>
      </c>
      <c r="B18" s="2" t="s">
        <v>7</v>
      </c>
      <c r="C18" s="9">
        <v>1</v>
      </c>
      <c r="D18" s="28">
        <v>456.32</v>
      </c>
      <c r="E18" s="28">
        <v>4048.28</v>
      </c>
      <c r="F18" s="28">
        <v>2478.3200000000002</v>
      </c>
      <c r="G18" s="28">
        <v>2763.16</v>
      </c>
      <c r="H18" s="28">
        <v>2172.2600000000002</v>
      </c>
      <c r="I18" s="28">
        <v>12165.64</v>
      </c>
      <c r="J18" s="28">
        <v>2336.7199999999998</v>
      </c>
      <c r="K18" s="28">
        <v>2564.79</v>
      </c>
      <c r="L18" s="28">
        <v>2227.08</v>
      </c>
      <c r="M18" s="28">
        <v>2908.23</v>
      </c>
      <c r="N18" s="28">
        <v>2467.65</v>
      </c>
      <c r="O18" s="28">
        <v>6450.9</v>
      </c>
      <c r="P18" s="28">
        <v>2577.8000000000002</v>
      </c>
      <c r="Q18" s="28">
        <v>2640.6</v>
      </c>
      <c r="R18" s="28">
        <v>2470.0500000000002</v>
      </c>
      <c r="S18" s="28">
        <v>2454.25</v>
      </c>
      <c r="T18" s="28">
        <v>2686.45</v>
      </c>
      <c r="U18" s="28">
        <v>12309.45</v>
      </c>
      <c r="V18" s="28">
        <v>2780.85</v>
      </c>
      <c r="W18" s="28">
        <v>2629.45</v>
      </c>
      <c r="X18" s="28">
        <v>2816.41</v>
      </c>
      <c r="Y18" s="28">
        <v>2656.94</v>
      </c>
      <c r="Z18" s="28">
        <v>2351.04</v>
      </c>
      <c r="AA18" s="28">
        <v>4719.8</v>
      </c>
      <c r="AB18" s="53">
        <f t="shared" si="0"/>
        <v>0.17701916362789974</v>
      </c>
      <c r="AC18" s="53">
        <f t="shared" si="1"/>
        <v>1</v>
      </c>
      <c r="AD18" s="53">
        <f t="shared" si="2"/>
        <v>1</v>
      </c>
      <c r="AE18" s="53">
        <f t="shared" si="3"/>
        <v>1</v>
      </c>
      <c r="AF18" s="53">
        <f t="shared" si="4"/>
        <v>0.80859870833255798</v>
      </c>
      <c r="AG18" s="53">
        <f t="shared" si="5"/>
        <v>0.98831710596330447</v>
      </c>
      <c r="AH18" s="53">
        <f t="shared" si="6"/>
        <v>0.84028983943758195</v>
      </c>
      <c r="AI18" s="53">
        <f t="shared" si="7"/>
        <v>0.97540930612865817</v>
      </c>
      <c r="AJ18" s="53">
        <f t="shared" si="8"/>
        <v>0.79075134657240953</v>
      </c>
      <c r="AK18" s="53">
        <f t="shared" si="9"/>
        <v>1</v>
      </c>
      <c r="AL18" s="53">
        <f t="shared" si="10"/>
        <v>1</v>
      </c>
      <c r="AM18" s="53">
        <f t="shared" si="11"/>
        <v>1</v>
      </c>
      <c r="AN18" s="10">
        <f t="shared" si="12"/>
        <v>88.169878917186765</v>
      </c>
      <c r="AO18" s="10">
        <f t="shared" si="13"/>
        <v>0.70087210699508529</v>
      </c>
    </row>
    <row r="19" spans="1:41" customFormat="1" ht="30" x14ac:dyDescent="0.25">
      <c r="A19" s="8" t="s">
        <v>25</v>
      </c>
      <c r="B19" s="2" t="s">
        <v>8</v>
      </c>
      <c r="C19" s="9">
        <v>1</v>
      </c>
      <c r="D19" s="28">
        <v>8328.77</v>
      </c>
      <c r="E19" s="28">
        <v>19399.490000000002</v>
      </c>
      <c r="F19" s="28">
        <v>44716.42</v>
      </c>
      <c r="G19" s="28">
        <v>68575.58</v>
      </c>
      <c r="H19" s="28">
        <v>67181.820000000007</v>
      </c>
      <c r="I19" s="28">
        <v>89974.27</v>
      </c>
      <c r="J19" s="28">
        <v>19980.59</v>
      </c>
      <c r="K19" s="28">
        <v>15618.97</v>
      </c>
      <c r="L19" s="28">
        <v>21634.89</v>
      </c>
      <c r="M19" s="28">
        <v>49620.1</v>
      </c>
      <c r="N19" s="28">
        <v>192490.49</v>
      </c>
      <c r="O19" s="28">
        <v>108375.42</v>
      </c>
      <c r="P19" s="28">
        <v>12019.3</v>
      </c>
      <c r="Q19" s="28">
        <v>24595.7</v>
      </c>
      <c r="R19" s="28">
        <v>119501.36</v>
      </c>
      <c r="S19" s="28">
        <v>17882.400000000001</v>
      </c>
      <c r="T19" s="28">
        <v>59651.94</v>
      </c>
      <c r="U19" s="28">
        <v>92917.01</v>
      </c>
      <c r="V19" s="28">
        <v>18807.23</v>
      </c>
      <c r="W19" s="28">
        <v>25450.05</v>
      </c>
      <c r="X19" s="28">
        <v>83879.8</v>
      </c>
      <c r="Y19" s="28">
        <v>128462.3</v>
      </c>
      <c r="Z19" s="28">
        <v>87910.399999999994</v>
      </c>
      <c r="AA19" s="28">
        <v>44464.91</v>
      </c>
      <c r="AB19" s="53">
        <f t="shared" si="0"/>
        <v>0.69294967260988583</v>
      </c>
      <c r="AC19" s="53">
        <f t="shared" si="1"/>
        <v>0.78873502278853624</v>
      </c>
      <c r="AD19" s="53">
        <f t="shared" si="2"/>
        <v>0.37419172467995343</v>
      </c>
      <c r="AE19" s="53">
        <f t="shared" si="3"/>
        <v>1</v>
      </c>
      <c r="AF19" s="53">
        <f t="shared" si="4"/>
        <v>1</v>
      </c>
      <c r="AG19" s="53">
        <f t="shared" si="5"/>
        <v>0.96832937263047969</v>
      </c>
      <c r="AH19" s="53">
        <f t="shared" si="6"/>
        <v>1</v>
      </c>
      <c r="AI19" s="53">
        <f t="shared" si="7"/>
        <v>0.61371077856428569</v>
      </c>
      <c r="AJ19" s="53">
        <f t="shared" si="8"/>
        <v>0.25792729596398656</v>
      </c>
      <c r="AK19" s="53">
        <f t="shared" si="9"/>
        <v>0.38626196168058641</v>
      </c>
      <c r="AL19" s="53">
        <f t="shared" si="10"/>
        <v>1</v>
      </c>
      <c r="AM19" s="53">
        <f t="shared" si="11"/>
        <v>1</v>
      </c>
      <c r="AN19" s="10">
        <f t="shared" si="12"/>
        <v>75.684215240980933</v>
      </c>
      <c r="AO19" s="10">
        <f t="shared" si="13"/>
        <v>0.45544023109396864</v>
      </c>
    </row>
    <row r="20" spans="1:41" customFormat="1" ht="15" x14ac:dyDescent="0.25">
      <c r="A20" s="8" t="s">
        <v>26</v>
      </c>
      <c r="B20" s="2" t="s">
        <v>9</v>
      </c>
      <c r="C20" s="9">
        <v>1</v>
      </c>
      <c r="D20" s="28">
        <v>2452.5500000000002</v>
      </c>
      <c r="E20" s="28">
        <v>11347.84</v>
      </c>
      <c r="F20" s="28">
        <v>14043.25</v>
      </c>
      <c r="G20" s="28">
        <v>14230.72</v>
      </c>
      <c r="H20" s="28">
        <v>15860.09</v>
      </c>
      <c r="I20" s="28">
        <v>17511.8</v>
      </c>
      <c r="J20" s="28">
        <v>26692.240000000002</v>
      </c>
      <c r="K20" s="28">
        <v>20464.72</v>
      </c>
      <c r="L20" s="28">
        <v>18725.080000000002</v>
      </c>
      <c r="M20" s="28">
        <v>20728.63</v>
      </c>
      <c r="N20" s="28">
        <v>18769.64</v>
      </c>
      <c r="O20" s="28">
        <v>51993.23</v>
      </c>
      <c r="P20" s="28">
        <v>8694.5</v>
      </c>
      <c r="Q20" s="28">
        <v>14721.5</v>
      </c>
      <c r="R20" s="28">
        <v>21607.9</v>
      </c>
      <c r="S20" s="28">
        <v>22506.9</v>
      </c>
      <c r="T20" s="28">
        <v>15195.8</v>
      </c>
      <c r="U20" s="28">
        <v>18421.7</v>
      </c>
      <c r="V20" s="28">
        <v>18278.2</v>
      </c>
      <c r="W20" s="28">
        <v>17882.8</v>
      </c>
      <c r="X20" s="28">
        <v>20812.8</v>
      </c>
      <c r="Y20" s="28">
        <v>22354.5</v>
      </c>
      <c r="Z20" s="28">
        <v>27829.7</v>
      </c>
      <c r="AA20" s="28">
        <v>32510.5</v>
      </c>
      <c r="AB20" s="53">
        <f t="shared" si="0"/>
        <v>0.28208062568290299</v>
      </c>
      <c r="AC20" s="53">
        <f t="shared" si="1"/>
        <v>0.77083449376761881</v>
      </c>
      <c r="AD20" s="53">
        <f t="shared" si="2"/>
        <v>0.64991276338746473</v>
      </c>
      <c r="AE20" s="53">
        <f t="shared" si="3"/>
        <v>0.632282544464142</v>
      </c>
      <c r="AF20" s="53">
        <f t="shared" si="4"/>
        <v>1</v>
      </c>
      <c r="AG20" s="53">
        <f t="shared" si="5"/>
        <v>0.95060716437679471</v>
      </c>
      <c r="AH20" s="53">
        <f t="shared" si="6"/>
        <v>1</v>
      </c>
      <c r="AI20" s="53">
        <f t="shared" si="7"/>
        <v>1</v>
      </c>
      <c r="AJ20" s="53">
        <f t="shared" si="8"/>
        <v>0.89969057503075045</v>
      </c>
      <c r="AK20" s="53">
        <f t="shared" si="9"/>
        <v>0.92726878257174172</v>
      </c>
      <c r="AL20" s="53">
        <f t="shared" si="10"/>
        <v>0.67444636485481335</v>
      </c>
      <c r="AM20" s="53">
        <f t="shared" si="11"/>
        <v>1</v>
      </c>
      <c r="AN20" s="10">
        <f t="shared" si="12"/>
        <v>81.559360951135233</v>
      </c>
      <c r="AO20" s="10">
        <f t="shared" si="13"/>
        <v>0.56245804756047224</v>
      </c>
    </row>
    <row r="21" spans="1:41" customFormat="1" ht="30" x14ac:dyDescent="0.25">
      <c r="A21" s="8" t="s">
        <v>27</v>
      </c>
      <c r="B21" s="2" t="s">
        <v>10</v>
      </c>
      <c r="C21" s="9">
        <v>1</v>
      </c>
      <c r="D21" s="28">
        <v>1982.07</v>
      </c>
      <c r="E21" s="28">
        <v>9899.23</v>
      </c>
      <c r="F21" s="28">
        <v>12407.45</v>
      </c>
      <c r="G21" s="28">
        <v>17891.22</v>
      </c>
      <c r="H21" s="28">
        <v>17149.900000000001</v>
      </c>
      <c r="I21" s="28">
        <v>18719.89</v>
      </c>
      <c r="J21" s="28">
        <v>11974.69</v>
      </c>
      <c r="K21" s="28">
        <v>13881.52</v>
      </c>
      <c r="L21" s="28">
        <v>18602.68</v>
      </c>
      <c r="M21" s="28">
        <v>13788.12</v>
      </c>
      <c r="N21" s="28">
        <v>19597.53</v>
      </c>
      <c r="O21" s="28">
        <v>39952.089999999997</v>
      </c>
      <c r="P21" s="28">
        <v>4202.6000000000004</v>
      </c>
      <c r="Q21" s="28">
        <v>12065.4</v>
      </c>
      <c r="R21" s="28">
        <v>12695.8</v>
      </c>
      <c r="S21" s="28">
        <v>20956.900000000001</v>
      </c>
      <c r="T21" s="28">
        <v>15920.2</v>
      </c>
      <c r="U21" s="28">
        <v>21258.3</v>
      </c>
      <c r="V21" s="28">
        <v>21022.2</v>
      </c>
      <c r="W21" s="28">
        <v>17255.400000000001</v>
      </c>
      <c r="X21" s="28">
        <v>19098.3</v>
      </c>
      <c r="Y21" s="28">
        <v>17880.900000000001</v>
      </c>
      <c r="Z21" s="28">
        <v>12480.9</v>
      </c>
      <c r="AA21" s="28">
        <v>25459.200000000001</v>
      </c>
      <c r="AB21" s="53">
        <f t="shared" si="0"/>
        <v>0.47162946747251694</v>
      </c>
      <c r="AC21" s="53">
        <f t="shared" si="1"/>
        <v>0.82046430288262306</v>
      </c>
      <c r="AD21" s="53">
        <f t="shared" si="2"/>
        <v>0.97728776445753729</v>
      </c>
      <c r="AE21" s="53">
        <f t="shared" si="3"/>
        <v>0.85371500555902824</v>
      </c>
      <c r="AF21" s="53">
        <f t="shared" si="4"/>
        <v>1</v>
      </c>
      <c r="AG21" s="53">
        <f t="shared" si="5"/>
        <v>0.88059205110474492</v>
      </c>
      <c r="AH21" s="53">
        <f t="shared" si="6"/>
        <v>0.56962116239023508</v>
      </c>
      <c r="AI21" s="53">
        <f t="shared" si="7"/>
        <v>0.8044739617742851</v>
      </c>
      <c r="AJ21" s="53">
        <f t="shared" si="8"/>
        <v>0.97404899912557663</v>
      </c>
      <c r="AK21" s="53">
        <f t="shared" si="9"/>
        <v>0.77110883680351661</v>
      </c>
      <c r="AL21" s="53">
        <f t="shared" si="10"/>
        <v>1</v>
      </c>
      <c r="AM21" s="53">
        <f t="shared" si="11"/>
        <v>1</v>
      </c>
      <c r="AN21" s="10">
        <f t="shared" si="12"/>
        <v>84.357846263083857</v>
      </c>
      <c r="AO21" s="10">
        <f t="shared" si="13"/>
        <v>0.6186597615062206</v>
      </c>
    </row>
    <row r="22" spans="1:41" customFormat="1" ht="30" x14ac:dyDescent="0.25">
      <c r="A22" s="8" t="s">
        <v>28</v>
      </c>
      <c r="B22" s="2" t="s">
        <v>11</v>
      </c>
      <c r="C22" s="9">
        <v>1</v>
      </c>
      <c r="D22" s="28">
        <v>1915.78</v>
      </c>
      <c r="E22" s="28">
        <v>6559.5</v>
      </c>
      <c r="F22" s="28">
        <v>13030.49</v>
      </c>
      <c r="G22" s="28">
        <v>8147.68</v>
      </c>
      <c r="H22" s="28">
        <v>11730.29</v>
      </c>
      <c r="I22" s="28">
        <v>17348.22</v>
      </c>
      <c r="J22" s="28">
        <v>11897.37</v>
      </c>
      <c r="K22" s="28">
        <v>13908.37</v>
      </c>
      <c r="L22" s="28">
        <v>17264.5</v>
      </c>
      <c r="M22" s="28">
        <v>14909.88</v>
      </c>
      <c r="N22" s="28">
        <v>13349.15</v>
      </c>
      <c r="O22" s="28">
        <v>41479.79</v>
      </c>
      <c r="P22" s="28">
        <v>5246.6</v>
      </c>
      <c r="Q22" s="28">
        <v>13352.2</v>
      </c>
      <c r="R22" s="28">
        <v>11646.5</v>
      </c>
      <c r="S22" s="28">
        <v>13306.7</v>
      </c>
      <c r="T22" s="28">
        <v>12522.1</v>
      </c>
      <c r="U22" s="28">
        <v>14366.4</v>
      </c>
      <c r="V22" s="28">
        <v>13210.2</v>
      </c>
      <c r="W22" s="28">
        <v>15017.5</v>
      </c>
      <c r="X22" s="28">
        <v>16204.1</v>
      </c>
      <c r="Y22" s="28">
        <v>25416</v>
      </c>
      <c r="Z22" s="28">
        <v>17897.8</v>
      </c>
      <c r="AA22" s="28">
        <v>17325.900000000001</v>
      </c>
      <c r="AB22" s="53">
        <f t="shared" si="0"/>
        <v>0.36514695231197342</v>
      </c>
      <c r="AC22" s="53">
        <f t="shared" si="1"/>
        <v>0.49126735669028321</v>
      </c>
      <c r="AD22" s="53">
        <f t="shared" si="2"/>
        <v>1</v>
      </c>
      <c r="AE22" s="53">
        <f t="shared" si="3"/>
        <v>0.61229906738710571</v>
      </c>
      <c r="AF22" s="53">
        <f t="shared" si="4"/>
        <v>0.93676699595115842</v>
      </c>
      <c r="AG22" s="53">
        <f t="shared" si="5"/>
        <v>1</v>
      </c>
      <c r="AH22" s="53">
        <f t="shared" si="6"/>
        <v>0.90061997547349781</v>
      </c>
      <c r="AI22" s="53">
        <f t="shared" si="7"/>
        <v>0.92614416514066922</v>
      </c>
      <c r="AJ22" s="53">
        <f t="shared" si="8"/>
        <v>1</v>
      </c>
      <c r="AK22" s="53">
        <f t="shared" si="9"/>
        <v>0.58663361661945224</v>
      </c>
      <c r="AL22" s="53">
        <f t="shared" si="10"/>
        <v>0.74585423906848891</v>
      </c>
      <c r="AM22" s="53">
        <f t="shared" si="11"/>
        <v>1</v>
      </c>
      <c r="AN22" s="10">
        <f t="shared" si="12"/>
        <v>79.706103072021904</v>
      </c>
      <c r="AO22" s="10">
        <f t="shared" si="13"/>
        <v>0.52712088995981865</v>
      </c>
    </row>
    <row r="23" spans="1:41" customFormat="1" ht="30" x14ac:dyDescent="0.25">
      <c r="A23" s="8" t="s">
        <v>29</v>
      </c>
      <c r="B23" s="2" t="s">
        <v>12</v>
      </c>
      <c r="C23" s="9">
        <v>1</v>
      </c>
      <c r="D23" s="28">
        <v>2701.45</v>
      </c>
      <c r="E23" s="28">
        <v>15285.71</v>
      </c>
      <c r="F23" s="28">
        <v>15387.42</v>
      </c>
      <c r="G23" s="28">
        <v>23620.55</v>
      </c>
      <c r="H23" s="28">
        <v>25782.05</v>
      </c>
      <c r="I23" s="28">
        <v>29970.84</v>
      </c>
      <c r="J23" s="28">
        <v>20187.61</v>
      </c>
      <c r="K23" s="28">
        <v>24005.41</v>
      </c>
      <c r="L23" s="28">
        <v>23783.5</v>
      </c>
      <c r="M23" s="28">
        <v>25711.360000000001</v>
      </c>
      <c r="N23" s="28">
        <v>20998.52</v>
      </c>
      <c r="O23" s="28">
        <v>71014.47</v>
      </c>
      <c r="P23" s="28">
        <v>11487.3</v>
      </c>
      <c r="Q23" s="28">
        <v>19627.599999999999</v>
      </c>
      <c r="R23" s="28">
        <v>24968.5</v>
      </c>
      <c r="S23" s="28">
        <v>25539.7</v>
      </c>
      <c r="T23" s="28">
        <v>25889.599999999999</v>
      </c>
      <c r="U23" s="28">
        <v>32364.5</v>
      </c>
      <c r="V23" s="28">
        <v>23930.400000000001</v>
      </c>
      <c r="W23" s="28">
        <v>21556</v>
      </c>
      <c r="X23" s="28">
        <v>32175.9</v>
      </c>
      <c r="Y23" s="28">
        <v>26095.1</v>
      </c>
      <c r="Z23" s="28">
        <v>30316.400000000001</v>
      </c>
      <c r="AA23" s="28">
        <v>26629.5</v>
      </c>
      <c r="AB23" s="53">
        <f t="shared" si="0"/>
        <v>0.23516840336719683</v>
      </c>
      <c r="AC23" s="53">
        <f t="shared" si="1"/>
        <v>0.77878650471784627</v>
      </c>
      <c r="AD23" s="53">
        <f t="shared" si="2"/>
        <v>0.61627330436349803</v>
      </c>
      <c r="AE23" s="53">
        <f t="shared" si="3"/>
        <v>0.92485620426238357</v>
      </c>
      <c r="AF23" s="53">
        <f t="shared" si="4"/>
        <v>0.99584582226067608</v>
      </c>
      <c r="AG23" s="53">
        <f t="shared" si="5"/>
        <v>0.92604056914211563</v>
      </c>
      <c r="AH23" s="53">
        <f t="shared" si="6"/>
        <v>0.8435968475244876</v>
      </c>
      <c r="AI23" s="53">
        <f t="shared" si="7"/>
        <v>1</v>
      </c>
      <c r="AJ23" s="53">
        <f t="shared" si="8"/>
        <v>0.73917124307323179</v>
      </c>
      <c r="AK23" s="53">
        <f t="shared" si="9"/>
        <v>0.98529455721572257</v>
      </c>
      <c r="AL23" s="53">
        <f t="shared" si="10"/>
        <v>0.69264556477682049</v>
      </c>
      <c r="AM23" s="53">
        <f t="shared" si="11"/>
        <v>1</v>
      </c>
      <c r="AN23" s="10">
        <f t="shared" si="12"/>
        <v>81.147325172533144</v>
      </c>
      <c r="AO23" s="10">
        <f t="shared" si="13"/>
        <v>0.55447330007053963</v>
      </c>
    </row>
    <row r="24" spans="1:41" customFormat="1" ht="15" x14ac:dyDescent="0.25">
      <c r="A24" s="8"/>
      <c r="B24" s="3" t="s">
        <v>30</v>
      </c>
      <c r="C24" s="13"/>
      <c r="D24" s="28">
        <v>236381.79</v>
      </c>
      <c r="E24" s="28">
        <v>432715.57</v>
      </c>
      <c r="F24" s="28">
        <v>511367.19</v>
      </c>
      <c r="G24" s="28">
        <v>542058.42000000004</v>
      </c>
      <c r="H24" s="28">
        <v>609438.41</v>
      </c>
      <c r="I24" s="28">
        <v>650337.79</v>
      </c>
      <c r="J24" s="28">
        <v>487458.24</v>
      </c>
      <c r="K24" s="28">
        <v>510752.29</v>
      </c>
      <c r="L24" s="28">
        <v>545454.96</v>
      </c>
      <c r="M24" s="28">
        <v>586066.55000000005</v>
      </c>
      <c r="N24" s="28">
        <v>683204.75</v>
      </c>
      <c r="O24" s="28">
        <v>1398162.32</v>
      </c>
      <c r="P24" s="28">
        <v>370245.9</v>
      </c>
      <c r="Q24" s="28">
        <v>514647.32</v>
      </c>
      <c r="R24" s="28">
        <v>650584.89</v>
      </c>
      <c r="S24" s="28">
        <v>546385.55000000005</v>
      </c>
      <c r="T24" s="28">
        <v>637308.18999999994</v>
      </c>
      <c r="U24" s="28">
        <v>670147.96</v>
      </c>
      <c r="V24" s="28">
        <v>593274.78</v>
      </c>
      <c r="W24" s="28">
        <v>502071.12</v>
      </c>
      <c r="X24" s="28">
        <v>746642.52</v>
      </c>
      <c r="Y24" s="28">
        <v>716671.57</v>
      </c>
      <c r="Z24" s="28">
        <v>746423.21</v>
      </c>
      <c r="AA24" s="28">
        <v>771246.38</v>
      </c>
      <c r="AB24" s="34">
        <v>9.8542108307913292</v>
      </c>
      <c r="AC24" s="34">
        <v>13.373053092886501</v>
      </c>
      <c r="AD24" s="34">
        <v>13.2342040134737</v>
      </c>
      <c r="AE24" s="34">
        <v>14.2733371254239</v>
      </c>
      <c r="AF24" s="34">
        <v>14.9081274688878</v>
      </c>
      <c r="AG24" s="34">
        <v>14.8967683994782</v>
      </c>
      <c r="AH24" s="34">
        <v>13.3532802168394</v>
      </c>
      <c r="AI24" s="34">
        <v>14.7569140906747</v>
      </c>
      <c r="AJ24" s="34">
        <v>13.3315388650319</v>
      </c>
      <c r="AK24" s="34">
        <v>13.8015448728279</v>
      </c>
      <c r="AL24" s="34">
        <v>13.669484690805801</v>
      </c>
      <c r="AM24" s="34">
        <v>16</v>
      </c>
      <c r="AN24" s="14">
        <v>86.173158159958803</v>
      </c>
      <c r="AO24" s="14">
        <v>0.62821871695743803</v>
      </c>
    </row>
  </sheetData>
  <sheetProtection algorithmName="SHA-512" hashValue="BivTxVvut3WXPcHBMmMKwds0N5D8dqu/2hD71NEdRwNgFsB1JRsQKS4VZOEXvmbHACC+lpiWfSSXCKQoGE+eOw==" saltValue="lr1YDlhVCpbIBcBk08dhfA==" spinCount="100000" sheet="1" objects="1" scenarios="1" formatCells="0" formatColumns="0" formatRows="0" deleteColumns="0" deleteRows="0"/>
  <protectedRanges>
    <protectedRange sqref="C8:C24" name="krista_tr_237_0_5"/>
    <protectedRange sqref="AB8:AB24" name="krista_tf_7918_0_4"/>
    <protectedRange sqref="AC8:AC24" name="krista_tf_7919_0_4"/>
    <protectedRange sqref="AD8:AD24" name="krista_tf_7920_0_4"/>
    <protectedRange sqref="AE8:AE24" name="krista_tf_7921_0_4"/>
    <protectedRange sqref="AF8:AF24" name="krista_tf_7922_0_4"/>
    <protectedRange sqref="AG8:AG24" name="krista_tf_7923_0_4"/>
    <protectedRange sqref="AH8:AH24" name="krista_tf_7924_0_4"/>
    <protectedRange sqref="AI8:AI24" name="krista_tf_7925_0_4"/>
    <protectedRange sqref="AJ8:AJ24" name="krista_tf_7926_0_4"/>
    <protectedRange sqref="AK8:AK24" name="krista_tf_7927_0_4"/>
    <protectedRange sqref="AL8:AL24" name="krista_tf_7928_0_4"/>
    <protectedRange sqref="AM8:AM24" name="krista_tf_7929_0_4"/>
    <protectedRange sqref="AN8:AN24" name="krista_tr_296_0_4"/>
    <protectedRange sqref="AO8:AO24" name="krista_tr_238_0_4"/>
  </protectedRanges>
  <mergeCells count="9">
    <mergeCell ref="P5:AA5"/>
    <mergeCell ref="AB5:AM5"/>
    <mergeCell ref="AN5:AN6"/>
    <mergeCell ref="AO5:AO6"/>
    <mergeCell ref="A2:O2"/>
    <mergeCell ref="A5:A6"/>
    <mergeCell ref="B5:B6"/>
    <mergeCell ref="C5:C6"/>
    <mergeCell ref="D5:O5"/>
  </mergeCells>
  <dataValidations count="1">
    <dataValidation type="list" allowBlank="1" showDropDown="1" showInputMessage="1" showErrorMessage="1" sqref="C8:C24">
      <formula1>"0,1,"</formula1>
    </dataValidation>
  </dataValidations>
  <pageMargins left="0" right="0" top="0" bottom="0" header="0" footer="0"/>
  <pageSetup paperSize="9" scale="56" orientation="landscape" r:id="rId1"/>
  <headerFooter alignWithMargins="0"/>
  <colBreaks count="1" manualBreakCount="1">
    <brk id="17" max="22" man="1"/>
  </colBreaks>
  <customProperties>
    <customPr name="273" r:id="rId2"/>
    <customPr name="9327" r:id="rId3"/>
    <customPr name="9328" r:id="rId4"/>
    <customPr name="9329" r:id="rId5"/>
    <customPr name="9330" r:id="rId6"/>
    <customPr name="9331" r:id="rId7"/>
    <customPr name="9332" r:id="rId8"/>
    <customPr name="9333" r:id="rId9"/>
    <customPr name="9334" r:id="rId10"/>
    <customPr name="9335" r:id="rId11"/>
    <customPr name="9336" r:id="rId12"/>
    <customPr name="9337" r:id="rId13"/>
    <customPr name="9338" r:id="rId14"/>
    <customPr name="9518" r:id="rId15"/>
    <customPr name="9519" r:id="rId16"/>
    <customPr name="9520" r:id="rId17"/>
    <customPr name="9521" r:id="rId18"/>
    <customPr name="9585" r:id="rId19"/>
    <customPr name="9586" r:id="rId20"/>
    <customPr name="9587" r:id="rId21"/>
    <customPr name="9588" r:id="rId22"/>
    <customPr name="9589" r:id="rId23"/>
    <customPr name="9590" r:id="rId24"/>
    <customPr name="9591" r:id="rId25"/>
    <customPr name="9592" r:id="rId26"/>
    <customPr name="krista_fm_columnsmarkup" r:id="rId27"/>
    <customPr name="krista_fm_consts" r:id="rId28"/>
    <customPr name="krista_fm_Events" r:id="rId29"/>
    <customPr name="krista_fm_metadataXML" r:id="rId30"/>
    <customPr name="krista_fm_rowsaxis" r:id="rId31"/>
    <customPr name="krista_fm_rowsmarkup" r:id="rId32"/>
    <customPr name="krista_SheetHistory" r:id="rId33"/>
    <customPr name="p3" r:id="rId34"/>
    <customPr name="p8" r:id="rId35"/>
    <customPr name="p9" r:id="rId36"/>
  </customProperties>
  <legacyDrawing r:id="rId3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23"/>
  <sheetViews>
    <sheetView view="pageBreakPreview" zoomScaleSheetLayoutView="100" workbookViewId="0">
      <selection activeCell="H23" sqref="H23"/>
    </sheetView>
  </sheetViews>
  <sheetFormatPr defaultColWidth="9.140625" defaultRowHeight="12.75" x14ac:dyDescent="0.2"/>
  <cols>
    <col min="1" max="1" width="5.140625" style="7" customWidth="1"/>
    <col min="2" max="2" width="63" style="7" customWidth="1"/>
    <col min="3" max="3" width="14.5703125" style="7" customWidth="1"/>
    <col min="4" max="7" width="14" style="7" customWidth="1"/>
    <col min="8" max="8" width="12.5703125" style="7" customWidth="1"/>
    <col min="9" max="9" width="13.5703125" style="7" customWidth="1"/>
    <col min="10" max="11" width="12.140625" style="7" customWidth="1"/>
    <col min="12" max="27" width="27.42578125" style="7" customWidth="1"/>
    <col min="28" max="28" width="34.85546875" style="7" customWidth="1"/>
    <col min="29" max="29" width="37.28515625" style="7" customWidth="1"/>
    <col min="30" max="63" width="27.42578125" style="7" customWidth="1"/>
    <col min="64" max="64" width="41.42578125" style="7" customWidth="1"/>
    <col min="65" max="65" width="36.85546875" style="7" customWidth="1"/>
    <col min="66" max="67" width="27.42578125" style="7" customWidth="1"/>
    <col min="68" max="70" width="37.28515625" style="7" customWidth="1"/>
    <col min="71" max="79" width="27.42578125" style="7" customWidth="1"/>
    <col min="80" max="80" width="60.85546875" style="7" customWidth="1"/>
    <col min="81" max="86" width="27.42578125" style="7" customWidth="1"/>
    <col min="87" max="89" width="31.28515625" style="7" customWidth="1"/>
    <col min="90" max="90" width="27.42578125" style="7" customWidth="1"/>
    <col min="91" max="93" width="34.28515625" style="7" customWidth="1"/>
    <col min="94" max="97" width="27.42578125" style="7" customWidth="1"/>
    <col min="98" max="98" width="39.42578125" style="7" customWidth="1"/>
    <col min="99" max="99" width="41.28515625" style="7" customWidth="1"/>
    <col min="100" max="111" width="27.42578125" style="7" customWidth="1"/>
    <col min="112" max="113" width="9.140625" style="7"/>
    <col min="114" max="114" width="10.28515625" style="7" bestFit="1" customWidth="1"/>
    <col min="115" max="116" width="9.140625" style="7"/>
    <col min="117" max="117" width="10.28515625" style="7" bestFit="1" customWidth="1"/>
    <col min="118" max="119" width="9.140625" style="7"/>
    <col min="120" max="120" width="10.28515625" style="7" bestFit="1" customWidth="1"/>
    <col min="121" max="122" width="9.140625" style="7"/>
    <col min="123" max="123" width="10.28515625" style="7" bestFit="1" customWidth="1"/>
    <col min="124" max="125" width="9.140625" style="7"/>
    <col min="126" max="126" width="10.28515625" style="7" bestFit="1" customWidth="1"/>
    <col min="127" max="128" width="9.140625" style="7"/>
    <col min="129" max="129" width="10.28515625" style="7" bestFit="1" customWidth="1"/>
    <col min="130" max="131" width="9.140625" style="7"/>
    <col min="132" max="132" width="10.28515625" style="7" bestFit="1" customWidth="1"/>
    <col min="133" max="134" width="9.140625" style="7"/>
    <col min="135" max="135" width="10.28515625" style="7" bestFit="1" customWidth="1"/>
    <col min="136" max="137" width="9.140625" style="7"/>
    <col min="138" max="138" width="10.28515625" style="7" bestFit="1" customWidth="1"/>
    <col min="139" max="140" width="9.140625" style="7"/>
    <col min="141" max="141" width="10.28515625" style="7" bestFit="1" customWidth="1"/>
    <col min="142" max="143" width="9.140625" style="7"/>
    <col min="144" max="144" width="10.28515625" style="7" bestFit="1" customWidth="1"/>
    <col min="145" max="146" width="9.140625" style="7"/>
    <col min="147" max="147" width="10.28515625" style="7" bestFit="1" customWidth="1"/>
    <col min="148" max="149" width="9.140625" style="7"/>
    <col min="150" max="150" width="10.28515625" style="7" bestFit="1" customWidth="1"/>
    <col min="151" max="152" width="9.140625" style="7"/>
    <col min="153" max="153" width="10.28515625" style="7" bestFit="1" customWidth="1"/>
    <col min="154" max="155" width="9.140625" style="7"/>
    <col min="156" max="156" width="10.28515625" style="7" bestFit="1" customWidth="1"/>
    <col min="157" max="158" width="9.140625" style="7"/>
    <col min="159" max="159" width="10.28515625" style="7" bestFit="1" customWidth="1"/>
    <col min="160" max="161" width="9.140625" style="7"/>
    <col min="162" max="162" width="10.28515625" style="7" bestFit="1" customWidth="1"/>
    <col min="163" max="164" width="9.140625" style="7"/>
    <col min="165" max="165" width="10.28515625" style="7" bestFit="1" customWidth="1"/>
    <col min="166" max="167" width="9.140625" style="7"/>
    <col min="168" max="168" width="10.28515625" style="7" bestFit="1" customWidth="1"/>
    <col min="169" max="170" width="9.140625" style="7"/>
    <col min="171" max="171" width="10.28515625" style="7" bestFit="1" customWidth="1"/>
    <col min="172" max="173" width="9.140625" style="7"/>
    <col min="174" max="174" width="10.28515625" style="7" bestFit="1" customWidth="1"/>
    <col min="175" max="176" width="9.140625" style="7"/>
    <col min="177" max="177" width="10.28515625" style="7" bestFit="1" customWidth="1"/>
    <col min="178" max="179" width="9.140625" style="7"/>
    <col min="180" max="180" width="10.28515625" style="7" bestFit="1" customWidth="1"/>
    <col min="181" max="182" width="9.140625" style="7"/>
    <col min="183" max="183" width="10.28515625" style="7" bestFit="1" customWidth="1"/>
    <col min="184" max="185" width="9.140625" style="7"/>
    <col min="186" max="186" width="10.28515625" style="7" bestFit="1" customWidth="1"/>
    <col min="187" max="188" width="9.140625" style="7"/>
    <col min="189" max="189" width="10.28515625" style="7" bestFit="1" customWidth="1"/>
    <col min="190" max="191" width="9.140625" style="7"/>
    <col min="192" max="192" width="10.28515625" style="7" bestFit="1" customWidth="1"/>
    <col min="193" max="194" width="9.140625" style="7"/>
    <col min="195" max="195" width="10.28515625" style="7" bestFit="1" customWidth="1"/>
    <col min="196" max="197" width="9.140625" style="7"/>
    <col min="198" max="198" width="10.28515625" style="7" bestFit="1" customWidth="1"/>
    <col min="199" max="200" width="9.140625" style="7"/>
    <col min="201" max="201" width="10.28515625" style="7" bestFit="1" customWidth="1"/>
    <col min="202" max="203" width="9.140625" style="7"/>
    <col min="204" max="204" width="10.28515625" style="7" bestFit="1" customWidth="1"/>
    <col min="205" max="206" width="9.140625" style="7"/>
    <col min="207" max="207" width="10.28515625" style="7" bestFit="1" customWidth="1"/>
    <col min="208" max="209" width="9.140625" style="7"/>
    <col min="210" max="210" width="10.28515625" style="7" bestFit="1" customWidth="1"/>
    <col min="211" max="212" width="9.140625" style="7"/>
    <col min="213" max="213" width="10.28515625" style="7" bestFit="1" customWidth="1"/>
    <col min="214" max="215" width="9.140625" style="7"/>
    <col min="216" max="216" width="10.28515625" style="7" bestFit="1" customWidth="1"/>
    <col min="217" max="218" width="9.140625" style="7"/>
    <col min="219" max="219" width="10.28515625" style="7" bestFit="1" customWidth="1"/>
    <col min="220" max="221" width="9.140625" style="7"/>
    <col min="222" max="222" width="10.28515625" style="7" bestFit="1" customWidth="1"/>
    <col min="223" max="224" width="9.140625" style="7"/>
    <col min="225" max="225" width="10.28515625" style="7" bestFit="1" customWidth="1"/>
    <col min="226" max="227" width="9.140625" style="7"/>
    <col min="228" max="228" width="10.28515625" style="7" bestFit="1" customWidth="1"/>
    <col min="229" max="230" width="9.140625" style="7"/>
    <col min="231" max="231" width="10.28515625" style="7" bestFit="1" customWidth="1"/>
    <col min="232" max="233" width="9.140625" style="7"/>
    <col min="234" max="234" width="10.28515625" style="7" bestFit="1" customWidth="1"/>
    <col min="235" max="236" width="9.140625" style="7"/>
    <col min="237" max="237" width="10.28515625" style="7" bestFit="1" customWidth="1"/>
    <col min="238" max="239" width="9.140625" style="7"/>
    <col min="240" max="240" width="10.28515625" style="7" bestFit="1" customWidth="1"/>
    <col min="241" max="242" width="9.140625" style="7"/>
    <col min="243" max="243" width="10.28515625" style="7" bestFit="1" customWidth="1"/>
    <col min="244" max="245" width="9.140625" style="7"/>
    <col min="246" max="246" width="10.28515625" style="7" bestFit="1" customWidth="1"/>
    <col min="247" max="248" width="9.140625" style="7"/>
    <col min="249" max="249" width="10.28515625" style="7" bestFit="1" customWidth="1"/>
    <col min="250" max="251" width="9.140625" style="7"/>
    <col min="252" max="252" width="10.28515625" style="7" bestFit="1" customWidth="1"/>
    <col min="253" max="16384" width="9.140625" style="7"/>
  </cols>
  <sheetData>
    <row r="1" spans="1:11" ht="11.25" customHeight="1" x14ac:dyDescent="0.2"/>
    <row r="2" spans="1:11" ht="21" customHeight="1" x14ac:dyDescent="0.2">
      <c r="A2" s="79" t="s">
        <v>238</v>
      </c>
      <c r="B2" s="79"/>
      <c r="C2" s="79"/>
      <c r="D2" s="79"/>
      <c r="E2" s="79"/>
      <c r="F2" s="79"/>
      <c r="G2" s="79"/>
      <c r="H2" s="15"/>
      <c r="I2" s="15"/>
    </row>
    <row r="3" spans="1:11" ht="13.5" customHeight="1" thickBot="1" x14ac:dyDescent="0.25">
      <c r="A3" s="65"/>
      <c r="B3" s="65"/>
      <c r="C3" s="65"/>
      <c r="D3" s="65"/>
      <c r="E3" s="65"/>
      <c r="F3" s="65"/>
      <c r="G3" s="65"/>
      <c r="H3" s="15"/>
      <c r="I3" s="15"/>
    </row>
    <row r="4" spans="1:11" ht="55.5" customHeight="1" thickBot="1" x14ac:dyDescent="0.25">
      <c r="A4" s="91" t="s">
        <v>13</v>
      </c>
      <c r="B4" s="93" t="s">
        <v>14</v>
      </c>
      <c r="C4" s="80" t="s">
        <v>239</v>
      </c>
      <c r="D4" s="82" t="s">
        <v>167</v>
      </c>
      <c r="E4" s="83"/>
      <c r="F4" s="84"/>
      <c r="G4" s="82" t="s">
        <v>168</v>
      </c>
      <c r="H4" s="83"/>
      <c r="I4" s="84"/>
      <c r="J4" s="80" t="s">
        <v>240</v>
      </c>
      <c r="K4" s="80" t="s">
        <v>241</v>
      </c>
    </row>
    <row r="5" spans="1:11" ht="17.25" customHeight="1" thickBot="1" x14ac:dyDescent="0.25">
      <c r="A5" s="92"/>
      <c r="B5" s="94"/>
      <c r="C5" s="81"/>
      <c r="D5" s="66" t="s">
        <v>169</v>
      </c>
      <c r="E5" s="66" t="s">
        <v>170</v>
      </c>
      <c r="F5" s="66" t="s">
        <v>152</v>
      </c>
      <c r="G5" s="66" t="s">
        <v>169</v>
      </c>
      <c r="H5" s="66" t="s">
        <v>170</v>
      </c>
      <c r="I5" s="66" t="s">
        <v>152</v>
      </c>
      <c r="J5" s="81"/>
      <c r="K5" s="81"/>
    </row>
    <row r="6" spans="1:11" customFormat="1" ht="15" x14ac:dyDescent="0.25">
      <c r="A6" s="1" t="s">
        <v>13</v>
      </c>
      <c r="B6" s="1" t="s">
        <v>15</v>
      </c>
      <c r="C6" s="4" t="s">
        <v>43</v>
      </c>
      <c r="D6" s="27" t="s">
        <v>161</v>
      </c>
      <c r="E6" s="27" t="s">
        <v>162</v>
      </c>
      <c r="F6" s="17" t="s">
        <v>163</v>
      </c>
      <c r="G6" s="27" t="s">
        <v>164</v>
      </c>
      <c r="H6" s="27" t="s">
        <v>165</v>
      </c>
      <c r="I6" s="17" t="s">
        <v>166</v>
      </c>
      <c r="J6" s="4" t="s">
        <v>16</v>
      </c>
      <c r="K6" s="4" t="s">
        <v>44</v>
      </c>
    </row>
    <row r="7" spans="1:11" customFormat="1" ht="15" x14ac:dyDescent="0.25">
      <c r="A7" s="8" t="s">
        <v>276</v>
      </c>
      <c r="B7" s="2" t="s">
        <v>273</v>
      </c>
      <c r="C7" s="9">
        <v>0</v>
      </c>
      <c r="D7" s="28"/>
      <c r="E7" s="28"/>
      <c r="F7" s="53" t="str">
        <f t="shared" ref="F7:F22" si="0">IF(AND(D7="",E7=""),"",SUM(D7:E7))</f>
        <v/>
      </c>
      <c r="G7" s="28"/>
      <c r="H7" s="28"/>
      <c r="I7" s="53" t="str">
        <f t="shared" ref="I7:I22" si="1">IF(AND(G7="",H7=""),"",SUM(G7:H7))</f>
        <v/>
      </c>
      <c r="J7" s="10" t="str">
        <f t="shared" ref="J7:J22" si="2">IF(OR(C7=0,C7=""),"",IF(AND(F7=0,I7=0),0,IF(I7=0,0,(F7/I7)*100)))</f>
        <v/>
      </c>
      <c r="K7" s="10" t="str">
        <f t="shared" ref="K7:K22" si="3">IF(J7="","",IF(J7&lt;97,0,1))</f>
        <v/>
      </c>
    </row>
    <row r="8" spans="1:11" customFormat="1" ht="15" x14ac:dyDescent="0.25">
      <c r="A8" s="8" t="s">
        <v>17</v>
      </c>
      <c r="B8" s="2" t="s">
        <v>0</v>
      </c>
      <c r="C8" s="9">
        <v>1</v>
      </c>
      <c r="D8" s="28">
        <v>255.32</v>
      </c>
      <c r="E8" s="28">
        <v>316627</v>
      </c>
      <c r="F8" s="53">
        <f t="shared" si="0"/>
        <v>316882.32</v>
      </c>
      <c r="G8" s="28">
        <v>255.32</v>
      </c>
      <c r="H8" s="28">
        <v>316627</v>
      </c>
      <c r="I8" s="53">
        <f t="shared" si="1"/>
        <v>316882.32</v>
      </c>
      <c r="J8" s="10">
        <f t="shared" si="2"/>
        <v>100</v>
      </c>
      <c r="K8" s="10">
        <f t="shared" si="3"/>
        <v>1</v>
      </c>
    </row>
    <row r="9" spans="1:11" customFormat="1" ht="15" x14ac:dyDescent="0.25">
      <c r="A9" s="8" t="s">
        <v>277</v>
      </c>
      <c r="B9" s="2" t="s">
        <v>274</v>
      </c>
      <c r="C9" s="9">
        <v>0</v>
      </c>
      <c r="D9" s="28"/>
      <c r="E9" s="28"/>
      <c r="F9" s="53" t="str">
        <f t="shared" si="0"/>
        <v/>
      </c>
      <c r="G9" s="28"/>
      <c r="H9" s="28"/>
      <c r="I9" s="53" t="str">
        <f t="shared" si="1"/>
        <v/>
      </c>
      <c r="J9" s="10" t="str">
        <f t="shared" si="2"/>
        <v/>
      </c>
      <c r="K9" s="10" t="str">
        <f t="shared" si="3"/>
        <v/>
      </c>
    </row>
    <row r="10" spans="1:11" customFormat="1" ht="15" x14ac:dyDescent="0.25">
      <c r="A10" s="8" t="s">
        <v>278</v>
      </c>
      <c r="B10" s="2" t="s">
        <v>275</v>
      </c>
      <c r="C10" s="9">
        <v>0</v>
      </c>
      <c r="D10" s="28"/>
      <c r="E10" s="28"/>
      <c r="F10" s="53" t="str">
        <f t="shared" si="0"/>
        <v/>
      </c>
      <c r="G10" s="28"/>
      <c r="H10" s="28"/>
      <c r="I10" s="53" t="str">
        <f t="shared" si="1"/>
        <v/>
      </c>
      <c r="J10" s="10" t="str">
        <f t="shared" si="2"/>
        <v/>
      </c>
      <c r="K10" s="10" t="str">
        <f t="shared" si="3"/>
        <v/>
      </c>
    </row>
    <row r="11" spans="1:11" customFormat="1" ht="15" x14ac:dyDescent="0.25">
      <c r="A11" s="8" t="s">
        <v>18</v>
      </c>
      <c r="B11" s="2" t="s">
        <v>1</v>
      </c>
      <c r="C11" s="9">
        <v>1</v>
      </c>
      <c r="D11" s="28">
        <v>264121.57</v>
      </c>
      <c r="E11" s="28">
        <v>399733.45</v>
      </c>
      <c r="F11" s="53">
        <f t="shared" si="0"/>
        <v>663855.02</v>
      </c>
      <c r="G11" s="28">
        <v>264121.57</v>
      </c>
      <c r="H11" s="28">
        <v>399733.45</v>
      </c>
      <c r="I11" s="53">
        <f t="shared" si="1"/>
        <v>663855.02</v>
      </c>
      <c r="J11" s="10">
        <f t="shared" si="2"/>
        <v>100</v>
      </c>
      <c r="K11" s="10">
        <f t="shared" si="3"/>
        <v>1</v>
      </c>
    </row>
    <row r="12" spans="1:11" customFormat="1" ht="30" x14ac:dyDescent="0.25">
      <c r="A12" s="8" t="s">
        <v>19</v>
      </c>
      <c r="B12" s="2" t="s">
        <v>2</v>
      </c>
      <c r="C12" s="9">
        <v>1</v>
      </c>
      <c r="D12" s="28"/>
      <c r="E12" s="28">
        <v>23179.56</v>
      </c>
      <c r="F12" s="53">
        <f t="shared" si="0"/>
        <v>23179.56</v>
      </c>
      <c r="G12" s="28"/>
      <c r="H12" s="28">
        <v>23179.56</v>
      </c>
      <c r="I12" s="53">
        <f t="shared" si="1"/>
        <v>23179.56</v>
      </c>
      <c r="J12" s="10">
        <f t="shared" si="2"/>
        <v>100</v>
      </c>
      <c r="K12" s="10">
        <f t="shared" si="3"/>
        <v>1</v>
      </c>
    </row>
    <row r="13" spans="1:11" customFormat="1" ht="15" x14ac:dyDescent="0.25">
      <c r="A13" s="8" t="s">
        <v>20</v>
      </c>
      <c r="B13" s="2" t="s">
        <v>3</v>
      </c>
      <c r="C13" s="9">
        <v>1</v>
      </c>
      <c r="D13" s="28"/>
      <c r="E13" s="28">
        <v>326818.78000000003</v>
      </c>
      <c r="F13" s="53">
        <f t="shared" si="0"/>
        <v>326818.78000000003</v>
      </c>
      <c r="G13" s="28"/>
      <c r="H13" s="28">
        <v>326818.78000000003</v>
      </c>
      <c r="I13" s="53">
        <f t="shared" si="1"/>
        <v>326818.78000000003</v>
      </c>
      <c r="J13" s="10">
        <f t="shared" si="2"/>
        <v>100</v>
      </c>
      <c r="K13" s="10">
        <f t="shared" si="3"/>
        <v>1</v>
      </c>
    </row>
    <row r="14" spans="1:11" customFormat="1" ht="15" x14ac:dyDescent="0.25">
      <c r="A14" s="8" t="s">
        <v>21</v>
      </c>
      <c r="B14" s="2" t="s">
        <v>4</v>
      </c>
      <c r="C14" s="9">
        <v>1</v>
      </c>
      <c r="D14" s="28"/>
      <c r="E14" s="28">
        <v>3017822.73</v>
      </c>
      <c r="F14" s="53">
        <f t="shared" si="0"/>
        <v>3017822.73</v>
      </c>
      <c r="G14" s="28"/>
      <c r="H14" s="28">
        <v>3017833.93</v>
      </c>
      <c r="I14" s="53">
        <f t="shared" si="1"/>
        <v>3017833.93</v>
      </c>
      <c r="J14" s="10">
        <f t="shared" si="2"/>
        <v>99.999628872884998</v>
      </c>
      <c r="K14" s="10">
        <f t="shared" si="3"/>
        <v>1</v>
      </c>
    </row>
    <row r="15" spans="1:11" customFormat="1" ht="15" x14ac:dyDescent="0.25">
      <c r="A15" s="8" t="s">
        <v>22</v>
      </c>
      <c r="B15" s="2" t="s">
        <v>5</v>
      </c>
      <c r="C15" s="9">
        <v>1</v>
      </c>
      <c r="D15" s="28">
        <v>175.62</v>
      </c>
      <c r="E15" s="28">
        <v>258883.38</v>
      </c>
      <c r="F15" s="53">
        <f t="shared" si="0"/>
        <v>259059</v>
      </c>
      <c r="G15" s="28">
        <v>175.62</v>
      </c>
      <c r="H15" s="28">
        <v>258883.38</v>
      </c>
      <c r="I15" s="53">
        <f t="shared" si="1"/>
        <v>259059</v>
      </c>
      <c r="J15" s="10">
        <f t="shared" si="2"/>
        <v>100</v>
      </c>
      <c r="K15" s="10">
        <f t="shared" si="3"/>
        <v>1</v>
      </c>
    </row>
    <row r="16" spans="1:11" customFormat="1" ht="30" x14ac:dyDescent="0.25">
      <c r="A16" s="8" t="s">
        <v>23</v>
      </c>
      <c r="B16" s="2" t="s">
        <v>6</v>
      </c>
      <c r="C16" s="9">
        <v>1</v>
      </c>
      <c r="D16" s="28"/>
      <c r="E16" s="28">
        <v>7402.69</v>
      </c>
      <c r="F16" s="53">
        <f t="shared" si="0"/>
        <v>7402.69</v>
      </c>
      <c r="G16" s="28"/>
      <c r="H16" s="28">
        <v>7402.69</v>
      </c>
      <c r="I16" s="53">
        <f t="shared" si="1"/>
        <v>7402.69</v>
      </c>
      <c r="J16" s="10">
        <f t="shared" si="2"/>
        <v>100</v>
      </c>
      <c r="K16" s="10">
        <f t="shared" si="3"/>
        <v>1</v>
      </c>
    </row>
    <row r="17" spans="1:11" customFormat="1" ht="15" x14ac:dyDescent="0.25">
      <c r="A17" s="8" t="s">
        <v>24</v>
      </c>
      <c r="B17" s="2" t="s">
        <v>7</v>
      </c>
      <c r="C17" s="9">
        <v>1</v>
      </c>
      <c r="D17" s="28">
        <v>1302.31</v>
      </c>
      <c r="E17" s="28">
        <v>38689.69</v>
      </c>
      <c r="F17" s="53">
        <f t="shared" si="0"/>
        <v>39992</v>
      </c>
      <c r="G17" s="28">
        <v>1302.31</v>
      </c>
      <c r="H17" s="28">
        <v>38689.69</v>
      </c>
      <c r="I17" s="53">
        <f t="shared" si="1"/>
        <v>39992</v>
      </c>
      <c r="J17" s="10">
        <f t="shared" si="2"/>
        <v>100</v>
      </c>
      <c r="K17" s="10">
        <f t="shared" si="3"/>
        <v>1</v>
      </c>
    </row>
    <row r="18" spans="1:11" customFormat="1" ht="30" x14ac:dyDescent="0.25">
      <c r="A18" s="8" t="s">
        <v>25</v>
      </c>
      <c r="B18" s="2" t="s">
        <v>8</v>
      </c>
      <c r="C18" s="9">
        <v>1</v>
      </c>
      <c r="D18" s="28"/>
      <c r="E18" s="28">
        <v>801042.22</v>
      </c>
      <c r="F18" s="53">
        <f t="shared" si="0"/>
        <v>801042.22</v>
      </c>
      <c r="G18" s="28"/>
      <c r="H18" s="28">
        <v>801042.22</v>
      </c>
      <c r="I18" s="53">
        <f t="shared" si="1"/>
        <v>801042.22</v>
      </c>
      <c r="J18" s="10">
        <f t="shared" si="2"/>
        <v>100</v>
      </c>
      <c r="K18" s="10">
        <f t="shared" si="3"/>
        <v>1</v>
      </c>
    </row>
    <row r="19" spans="1:11" customFormat="1" ht="15" x14ac:dyDescent="0.25">
      <c r="A19" s="8" t="s">
        <v>26</v>
      </c>
      <c r="B19" s="2" t="s">
        <v>9</v>
      </c>
      <c r="C19" s="9">
        <v>0</v>
      </c>
      <c r="D19" s="28"/>
      <c r="E19" s="28"/>
      <c r="F19" s="53" t="str">
        <f t="shared" si="0"/>
        <v/>
      </c>
      <c r="G19" s="28"/>
      <c r="H19" s="28"/>
      <c r="I19" s="53" t="str">
        <f t="shared" si="1"/>
        <v/>
      </c>
      <c r="J19" s="10" t="str">
        <f t="shared" si="2"/>
        <v/>
      </c>
      <c r="K19" s="10" t="str">
        <f t="shared" si="3"/>
        <v/>
      </c>
    </row>
    <row r="20" spans="1:11" customFormat="1" ht="30" x14ac:dyDescent="0.25">
      <c r="A20" s="8" t="s">
        <v>27</v>
      </c>
      <c r="B20" s="2" t="s">
        <v>10</v>
      </c>
      <c r="C20" s="9">
        <v>0</v>
      </c>
      <c r="D20" s="28"/>
      <c r="E20" s="28"/>
      <c r="F20" s="53" t="str">
        <f t="shared" si="0"/>
        <v/>
      </c>
      <c r="G20" s="28"/>
      <c r="H20" s="28"/>
      <c r="I20" s="53" t="str">
        <f t="shared" si="1"/>
        <v/>
      </c>
      <c r="J20" s="10" t="str">
        <f t="shared" si="2"/>
        <v/>
      </c>
      <c r="K20" s="10" t="str">
        <f t="shared" si="3"/>
        <v/>
      </c>
    </row>
    <row r="21" spans="1:11" customFormat="1" ht="30" x14ac:dyDescent="0.25">
      <c r="A21" s="8" t="s">
        <v>28</v>
      </c>
      <c r="B21" s="2" t="s">
        <v>11</v>
      </c>
      <c r="C21" s="9">
        <v>0</v>
      </c>
      <c r="D21" s="28"/>
      <c r="E21" s="28"/>
      <c r="F21" s="53" t="str">
        <f t="shared" si="0"/>
        <v/>
      </c>
      <c r="G21" s="28"/>
      <c r="H21" s="28"/>
      <c r="I21" s="53" t="str">
        <f t="shared" si="1"/>
        <v/>
      </c>
      <c r="J21" s="10" t="str">
        <f t="shared" si="2"/>
        <v/>
      </c>
      <c r="K21" s="10" t="str">
        <f t="shared" si="3"/>
        <v/>
      </c>
    </row>
    <row r="22" spans="1:11" customFormat="1" ht="30" x14ac:dyDescent="0.25">
      <c r="A22" s="8" t="s">
        <v>29</v>
      </c>
      <c r="B22" s="2" t="s">
        <v>12</v>
      </c>
      <c r="C22" s="9">
        <v>0</v>
      </c>
      <c r="D22" s="28"/>
      <c r="E22" s="28"/>
      <c r="F22" s="53" t="str">
        <f t="shared" si="0"/>
        <v/>
      </c>
      <c r="G22" s="28"/>
      <c r="H22" s="28"/>
      <c r="I22" s="53" t="str">
        <f t="shared" si="1"/>
        <v/>
      </c>
      <c r="J22" s="10" t="str">
        <f t="shared" si="2"/>
        <v/>
      </c>
      <c r="K22" s="10" t="str">
        <f t="shared" si="3"/>
        <v/>
      </c>
    </row>
    <row r="23" spans="1:11" customFormat="1" ht="15" x14ac:dyDescent="0.25">
      <c r="A23" s="8"/>
      <c r="B23" s="3" t="s">
        <v>30</v>
      </c>
      <c r="C23" s="13"/>
      <c r="D23" s="28">
        <v>265854.82</v>
      </c>
      <c r="E23" s="28">
        <v>5190199.5</v>
      </c>
      <c r="F23" s="34">
        <v>5456054.3200000003</v>
      </c>
      <c r="G23" s="28">
        <v>265854.82</v>
      </c>
      <c r="H23" s="28">
        <v>5190210.7</v>
      </c>
      <c r="I23" s="34"/>
      <c r="J23" s="14"/>
      <c r="K23" s="14"/>
    </row>
  </sheetData>
  <sheetProtection algorithmName="SHA-512" hashValue="L3NIzqJDGz+ML2XXaxX7iOJhBPHwDhKyI1mF4ju8tOWYmdUGY2eGVCSozDXFcN8loxOZky/t4NHTZ+QIunuhWA==" saltValue="KicIzLQkyCkE6fzlCTMlZw==" spinCount="100000" sheet="1" objects="1" scenarios="1" formatCells="0" formatColumns="0" formatRows="0" deleteColumns="0" deleteRows="0"/>
  <protectedRanges>
    <protectedRange sqref="C7:C23" name="krista_tr_237_0_5"/>
    <protectedRange sqref="F7:F23" name="krista_tf_8332_0_4"/>
    <protectedRange sqref="I7:I23" name="krista_tf_8333_0_4"/>
    <protectedRange sqref="J7:J23" name="krista_tr_296_0_4"/>
    <protectedRange sqref="K7:K23" name="krista_tr_238_0_4"/>
  </protectedRanges>
  <mergeCells count="8">
    <mergeCell ref="K4:K5"/>
    <mergeCell ref="D4:F4"/>
    <mergeCell ref="G4:I4"/>
    <mergeCell ref="A2:G2"/>
    <mergeCell ref="A4:A5"/>
    <mergeCell ref="B4:B5"/>
    <mergeCell ref="C4:C5"/>
    <mergeCell ref="J4:J5"/>
  </mergeCells>
  <dataValidations count="1">
    <dataValidation type="list" allowBlank="1" showDropDown="1" showInputMessage="1" showErrorMessage="1" sqref="C7:C23">
      <formula1>"0,1,"</formula1>
    </dataValidation>
  </dataValidations>
  <pageMargins left="0" right="0" top="0" bottom="0" header="0" footer="0"/>
  <pageSetup paperSize="9" scale="57" orientation="landscape" r:id="rId1"/>
  <headerFooter alignWithMargins="0"/>
  <customProperties>
    <customPr name="273" r:id="rId2"/>
    <customPr name="7716" r:id="rId3"/>
    <customPr name="7717" r:id="rId4"/>
    <customPr name="8334" r:id="rId5"/>
    <customPr name="8335" r:id="rId6"/>
    <customPr name="krista_fm_columnsmarkup" r:id="rId7"/>
    <customPr name="krista_fm_consts" r:id="rId8"/>
    <customPr name="krista_fm_Events" r:id="rId9"/>
    <customPr name="krista_fm_metadataXML" r:id="rId10"/>
    <customPr name="krista_fm_rowsaxis" r:id="rId11"/>
    <customPr name="krista_fm_rowsmarkup" r:id="rId12"/>
    <customPr name="krista_SheetHistory" r:id="rId13"/>
    <customPr name="p3" r:id="rId14"/>
    <customPr name="p8" r:id="rId15"/>
    <customPr name="p9" r:id="rId16"/>
  </customProperties>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229</vt:i4>
      </vt:variant>
    </vt:vector>
  </HeadingPairs>
  <TitlesOfParts>
    <vt:vector size="251" baseType="lpstr">
      <vt:lpstr>1.1</vt:lpstr>
      <vt:lpstr>1.2</vt:lpstr>
      <vt:lpstr>1.3</vt:lpstr>
      <vt:lpstr>2.1</vt:lpstr>
      <vt:lpstr>2.2</vt:lpstr>
      <vt:lpstr>2.3</vt:lpstr>
      <vt:lpstr>3.1</vt:lpstr>
      <vt:lpstr>3.2</vt:lpstr>
      <vt:lpstr>3.3</vt:lpstr>
      <vt:lpstr>3.4</vt:lpstr>
      <vt:lpstr>3.5</vt:lpstr>
      <vt:lpstr>3.6</vt:lpstr>
      <vt:lpstr>3.7</vt:lpstr>
      <vt:lpstr>3.8</vt:lpstr>
      <vt:lpstr>4.1</vt:lpstr>
      <vt:lpstr>4.2</vt:lpstr>
      <vt:lpstr>4.3</vt:lpstr>
      <vt:lpstr>4.4</vt:lpstr>
      <vt:lpstr>5.1</vt:lpstr>
      <vt:lpstr>5.2</vt:lpstr>
      <vt:lpstr>5.3</vt:lpstr>
      <vt:lpstr>5.4</vt:lpstr>
      <vt:lpstr>'3.2'!Print_Area</vt:lpstr>
      <vt:lpstr>'2.3'!Криста_Мера_10_0</vt:lpstr>
      <vt:lpstr>'3.2'!Криста_Мера_10_0</vt:lpstr>
      <vt:lpstr>'3.3'!Криста_Мера_10_0</vt:lpstr>
      <vt:lpstr>'3.4'!Криста_Мера_10_0</vt:lpstr>
      <vt:lpstr>'3.5'!Криста_Мера_10_0</vt:lpstr>
      <vt:lpstr>'4.3'!Криста_Мера_10_0</vt:lpstr>
      <vt:lpstr>'2.3'!Криста_Мера_11_0</vt:lpstr>
      <vt:lpstr>'3.2'!Криста_Мера_11_0</vt:lpstr>
      <vt:lpstr>'3.4'!Криста_Мера_11_0</vt:lpstr>
      <vt:lpstr>'2.3'!Криста_Мера_12_0</vt:lpstr>
      <vt:lpstr>'3.2'!Криста_Мера_12_0</vt:lpstr>
      <vt:lpstr>'3.4'!Криста_Мера_12_0</vt:lpstr>
      <vt:lpstr>'2.3'!Криста_Мера_13_0</vt:lpstr>
      <vt:lpstr>'3.2'!Криста_Мера_13_0</vt:lpstr>
      <vt:lpstr>'3.4'!Криста_Мера_13_0</vt:lpstr>
      <vt:lpstr>'2.3'!Криста_Мера_14_0</vt:lpstr>
      <vt:lpstr>'3.2'!Криста_Мера_14_0</vt:lpstr>
      <vt:lpstr>'3.4'!Криста_Мера_14_0</vt:lpstr>
      <vt:lpstr>'2.3'!Криста_Мера_15_0</vt:lpstr>
      <vt:lpstr>'3.2'!Криста_Мера_15_0</vt:lpstr>
      <vt:lpstr>'3.4'!Криста_Мера_15_0</vt:lpstr>
      <vt:lpstr>'3.2'!Криста_Мера_16_0</vt:lpstr>
      <vt:lpstr>'3.2'!Криста_Мера_17_0</vt:lpstr>
      <vt:lpstr>'3.2'!Криста_Мера_18_0</vt:lpstr>
      <vt:lpstr>'3.2'!Криста_Мера_19_0</vt:lpstr>
      <vt:lpstr>'3.2'!Криста_Мера_20_0</vt:lpstr>
      <vt:lpstr>'3.2'!Криста_Мера_21_0</vt:lpstr>
      <vt:lpstr>'3.2'!Криста_Мера_22_0</vt:lpstr>
      <vt:lpstr>'3.2'!Криста_Мера_23_0</vt:lpstr>
      <vt:lpstr>'3.2'!Криста_Мера_24_0</vt:lpstr>
      <vt:lpstr>'3.2'!Криста_Мера_25_0</vt:lpstr>
      <vt:lpstr>'3.2'!Криста_Мера_26_0</vt:lpstr>
      <vt:lpstr>'3.2'!Криста_Мера_27_0</vt:lpstr>
      <vt:lpstr>'3.2'!Криста_Мера_28_0</vt:lpstr>
      <vt:lpstr>'3.2'!Криста_Мера_29_0</vt:lpstr>
      <vt:lpstr>'3.2'!Криста_Мера_30_0</vt:lpstr>
      <vt:lpstr>'3.2'!Криста_Мера_31_0</vt:lpstr>
      <vt:lpstr>'2.1'!Криста_Мера_7_0</vt:lpstr>
      <vt:lpstr>'2.2'!Криста_Мера_7_0</vt:lpstr>
      <vt:lpstr>'2.3'!Криста_Мера_7_0</vt:lpstr>
      <vt:lpstr>'3.1'!Криста_Мера_7_0</vt:lpstr>
      <vt:lpstr>'3.2'!Криста_Мера_7_0</vt:lpstr>
      <vt:lpstr>'3.3'!Криста_Мера_7_0</vt:lpstr>
      <vt:lpstr>'3.4'!Криста_Мера_7_0</vt:lpstr>
      <vt:lpstr>'3.5'!Криста_Мера_7_0</vt:lpstr>
      <vt:lpstr>'3.6'!Криста_Мера_7_0</vt:lpstr>
      <vt:lpstr>'3.7'!Криста_Мера_7_0</vt:lpstr>
      <vt:lpstr>'3.8'!Криста_Мера_7_0</vt:lpstr>
      <vt:lpstr>'4.3'!Криста_Мера_7_0</vt:lpstr>
      <vt:lpstr>'4.4'!Криста_Мера_7_0</vt:lpstr>
      <vt:lpstr>'2.1'!Криста_Мера_8_0</vt:lpstr>
      <vt:lpstr>'2.3'!Криста_Мера_8_0</vt:lpstr>
      <vt:lpstr>'3.1'!Криста_Мера_8_0</vt:lpstr>
      <vt:lpstr>'3.3'!Криста_Мера_8_0</vt:lpstr>
      <vt:lpstr>'3.4'!Криста_Мера_8_0</vt:lpstr>
      <vt:lpstr>'3.6'!Криста_Мера_8_0</vt:lpstr>
      <vt:lpstr>'3.7'!Криста_Мера_8_0</vt:lpstr>
      <vt:lpstr>'3.8'!Криста_Мера_8_0</vt:lpstr>
      <vt:lpstr>'4.3'!Криста_Мера_8_0</vt:lpstr>
      <vt:lpstr>'4.4'!Криста_Мера_8_0</vt:lpstr>
      <vt:lpstr>'2.2'!Криста_Мера_9_0</vt:lpstr>
      <vt:lpstr>'2.3'!Криста_Мера_9_0</vt:lpstr>
      <vt:lpstr>'3.2'!Криста_Мера_9_0</vt:lpstr>
      <vt:lpstr>'3.3'!Криста_Мера_9_0</vt:lpstr>
      <vt:lpstr>'3.4'!Криста_Мера_9_0</vt:lpstr>
      <vt:lpstr>'3.5'!Криста_Мера_9_0</vt:lpstr>
      <vt:lpstr>'4.3'!Криста_Мера_9_0</vt:lpstr>
      <vt:lpstr>'1.1'!Криста_Результат_2_0</vt:lpstr>
      <vt:lpstr>'1.2'!Криста_Результат_2_0</vt:lpstr>
      <vt:lpstr>'1.3'!Криста_Результат_2_0</vt:lpstr>
      <vt:lpstr>'2.1'!Криста_Результат_2_0</vt:lpstr>
      <vt:lpstr>'2.2'!Криста_Результат_2_0</vt:lpstr>
      <vt:lpstr>'2.3'!Криста_Результат_2_0</vt:lpstr>
      <vt:lpstr>'3.1'!Криста_Результат_2_0</vt:lpstr>
      <vt:lpstr>'3.2'!Криста_Результат_2_0</vt:lpstr>
      <vt:lpstr>'3.3'!Криста_Результат_2_0</vt:lpstr>
      <vt:lpstr>'3.4'!Криста_Результат_2_0</vt:lpstr>
      <vt:lpstr>'3.5'!Криста_Результат_2_0</vt:lpstr>
      <vt:lpstr>'3.6'!Криста_Результат_2_0</vt:lpstr>
      <vt:lpstr>'3.7'!Криста_Результат_2_0</vt:lpstr>
      <vt:lpstr>'3.8'!Криста_Результат_2_0</vt:lpstr>
      <vt:lpstr>'4.1'!Криста_Результат_2_0</vt:lpstr>
      <vt:lpstr>'4.2'!Криста_Результат_2_0</vt:lpstr>
      <vt:lpstr>'4.3'!Криста_Результат_2_0</vt:lpstr>
      <vt:lpstr>'4.4'!Криста_Результат_2_0</vt:lpstr>
      <vt:lpstr>'5.1'!Криста_Результат_2_0</vt:lpstr>
      <vt:lpstr>'5.2'!Криста_Результат_2_0</vt:lpstr>
      <vt:lpstr>'5.3'!Криста_Результат_2_0</vt:lpstr>
      <vt:lpstr>'5.4'!Криста_Результат_2_0</vt:lpstr>
      <vt:lpstr>'1.1'!Криста_Результат_3_0</vt:lpstr>
      <vt:lpstr>'1.2'!Криста_Результат_3_0</vt:lpstr>
      <vt:lpstr>'1.3'!Криста_Результат_3_0</vt:lpstr>
      <vt:lpstr>'2.1'!Криста_Результат_3_0</vt:lpstr>
      <vt:lpstr>'2.2'!Криста_Результат_3_0</vt:lpstr>
      <vt:lpstr>'2.3'!Криста_Результат_3_0</vt:lpstr>
      <vt:lpstr>'3.1'!Криста_Результат_3_0</vt:lpstr>
      <vt:lpstr>'3.2'!Криста_Результат_3_0</vt:lpstr>
      <vt:lpstr>'3.3'!Криста_Результат_3_0</vt:lpstr>
      <vt:lpstr>'3.4'!Криста_Результат_3_0</vt:lpstr>
      <vt:lpstr>'3.5'!Криста_Результат_3_0</vt:lpstr>
      <vt:lpstr>'3.6'!Криста_Результат_3_0</vt:lpstr>
      <vt:lpstr>'3.7'!Криста_Результат_3_0</vt:lpstr>
      <vt:lpstr>'3.8'!Криста_Результат_3_0</vt:lpstr>
      <vt:lpstr>'4.1'!Криста_Результат_3_0</vt:lpstr>
      <vt:lpstr>'4.2'!Криста_Результат_3_0</vt:lpstr>
      <vt:lpstr>'4.3'!Криста_Результат_3_0</vt:lpstr>
      <vt:lpstr>'4.4'!Криста_Результат_3_0</vt:lpstr>
      <vt:lpstr>'5.1'!Криста_Результат_3_0</vt:lpstr>
      <vt:lpstr>'5.2'!Криста_Результат_3_0</vt:lpstr>
      <vt:lpstr>'5.3'!Криста_Результат_3_0</vt:lpstr>
      <vt:lpstr>'5.4'!Криста_Результат_3_0</vt:lpstr>
      <vt:lpstr>'1.1'!Криста_Результат_4_0</vt:lpstr>
      <vt:lpstr>'1.2'!Криста_Результат_4_0</vt:lpstr>
      <vt:lpstr>'1.3'!Криста_Результат_4_0</vt:lpstr>
      <vt:lpstr>'2.1'!Криста_Результат_4_0</vt:lpstr>
      <vt:lpstr>'2.2'!Криста_Результат_4_0</vt:lpstr>
      <vt:lpstr>'2.3'!Криста_Результат_4_0</vt:lpstr>
      <vt:lpstr>'3.1'!Криста_Результат_4_0</vt:lpstr>
      <vt:lpstr>'3.2'!Криста_Результат_4_0</vt:lpstr>
      <vt:lpstr>'3.3'!Криста_Результат_4_0</vt:lpstr>
      <vt:lpstr>'3.4'!Криста_Результат_4_0</vt:lpstr>
      <vt:lpstr>'3.5'!Криста_Результат_4_0</vt:lpstr>
      <vt:lpstr>'3.6'!Криста_Результат_4_0</vt:lpstr>
      <vt:lpstr>'3.7'!Криста_Результат_4_0</vt:lpstr>
      <vt:lpstr>'3.8'!Криста_Результат_4_0</vt:lpstr>
      <vt:lpstr>'4.1'!Криста_Результат_4_0</vt:lpstr>
      <vt:lpstr>'4.2'!Криста_Результат_4_0</vt:lpstr>
      <vt:lpstr>'4.3'!Криста_Результат_4_0</vt:lpstr>
      <vt:lpstr>'4.4'!Криста_Результат_4_0</vt:lpstr>
      <vt:lpstr>'5.1'!Криста_Результат_4_0</vt:lpstr>
      <vt:lpstr>'5.2'!Криста_Результат_4_0</vt:lpstr>
      <vt:lpstr>'5.3'!Криста_Результат_4_0</vt:lpstr>
      <vt:lpstr>'5.4'!Криста_Результат_4_0</vt:lpstr>
      <vt:lpstr>'3.2'!Криста_Свободный_10_0</vt:lpstr>
      <vt:lpstr>'4.3'!Криста_Свободный_10_0</vt:lpstr>
      <vt:lpstr>'3.2'!Криста_Свободный_11_0</vt:lpstr>
      <vt:lpstr>'4.3'!Криста_Свободный_11_0</vt:lpstr>
      <vt:lpstr>'3.2'!Криста_Свободный_12_0</vt:lpstr>
      <vt:lpstr>'3.2'!Криста_Свободный_13_0</vt:lpstr>
      <vt:lpstr>'3.2'!Криста_Свободный_14_0</vt:lpstr>
      <vt:lpstr>'3.2'!Криста_Свободный_15_0</vt:lpstr>
      <vt:lpstr>'3.2'!Криста_Свободный_16_0</vt:lpstr>
      <vt:lpstr>'3.2'!Криста_Свободный_17_0</vt:lpstr>
      <vt:lpstr>'3.2'!Криста_Свободный_18_0</vt:lpstr>
      <vt:lpstr>'3.2'!Криста_Свободный_19_0</vt:lpstr>
      <vt:lpstr>'1.1'!Криста_Свободный_4_0</vt:lpstr>
      <vt:lpstr>'1.2'!Криста_Свободный_4_0</vt:lpstr>
      <vt:lpstr>'1.3'!Криста_Свободный_4_0</vt:lpstr>
      <vt:lpstr>'3.6'!Криста_Свободный_4_0</vt:lpstr>
      <vt:lpstr>'3.7'!Криста_Свободный_4_0</vt:lpstr>
      <vt:lpstr>'4.1'!Криста_Свободный_4_0</vt:lpstr>
      <vt:lpstr>'4.2'!Криста_Свободный_4_0</vt:lpstr>
      <vt:lpstr>'5.1'!Криста_Свободный_4_0</vt:lpstr>
      <vt:lpstr>'5.2'!Криста_Свободный_4_0</vt:lpstr>
      <vt:lpstr>'5.3'!Криста_Свободный_4_0</vt:lpstr>
      <vt:lpstr>'5.4'!Криста_Свободный_4_0</vt:lpstr>
      <vt:lpstr>'1.2'!Криста_Свободный_5_0</vt:lpstr>
      <vt:lpstr>'1.3'!Криста_Свободный_5_0</vt:lpstr>
      <vt:lpstr>'3.6'!Криста_Свободный_5_0</vt:lpstr>
      <vt:lpstr>'3.7'!Криста_Свободный_5_0</vt:lpstr>
      <vt:lpstr>'5.1'!Криста_Свободный_5_0</vt:lpstr>
      <vt:lpstr>'5.2'!Криста_Свободный_5_0</vt:lpstr>
      <vt:lpstr>'5.3'!Криста_Свободный_5_0</vt:lpstr>
      <vt:lpstr>'5.4'!Криста_Свободный_5_0</vt:lpstr>
      <vt:lpstr>'1.2'!Криста_Свободный_6_0</vt:lpstr>
      <vt:lpstr>'1.3'!Криста_Свободный_6_0</vt:lpstr>
      <vt:lpstr>'5.1'!Криста_Свободный_6_0</vt:lpstr>
      <vt:lpstr>'1.2'!Криста_Свободный_7_0</vt:lpstr>
      <vt:lpstr>'1.3'!Криста_Свободный_7_0</vt:lpstr>
      <vt:lpstr>'5.1'!Криста_Свободный_7_0</vt:lpstr>
      <vt:lpstr>'2.2'!Криста_Свободный_8_0</vt:lpstr>
      <vt:lpstr>'2.3'!Криста_Свободный_8_0</vt:lpstr>
      <vt:lpstr>'3.2'!Криста_Свободный_8_0</vt:lpstr>
      <vt:lpstr>'3.3'!Криста_Свободный_8_0</vt:lpstr>
      <vt:lpstr>'3.4'!Криста_Свободный_8_0</vt:lpstr>
      <vt:lpstr>'3.5'!Криста_Свободный_8_0</vt:lpstr>
      <vt:lpstr>'3.8'!Криста_Свободный_8_0</vt:lpstr>
      <vt:lpstr>'4.3'!Криста_Свободный_8_0</vt:lpstr>
      <vt:lpstr>'4.4'!Криста_Свободный_8_0</vt:lpstr>
      <vt:lpstr>'2.2'!Криста_Свободный_9_0</vt:lpstr>
      <vt:lpstr>'3.2'!Криста_Свободный_9_0</vt:lpstr>
      <vt:lpstr>'3.3'!Криста_Свободный_9_0</vt:lpstr>
      <vt:lpstr>'3.8'!Криста_Свободный_9_0</vt:lpstr>
      <vt:lpstr>'4.4'!Криста_Свободный_9_0</vt:lpstr>
      <vt:lpstr>'1.1'!Криста_Таблица</vt:lpstr>
      <vt:lpstr>'1.2'!Криста_Таблица</vt:lpstr>
      <vt:lpstr>'1.3'!Криста_Таблица</vt:lpstr>
      <vt:lpstr>'2.1'!Криста_Таблица</vt:lpstr>
      <vt:lpstr>'2.2'!Криста_Таблица</vt:lpstr>
      <vt:lpstr>'2.3'!Криста_Таблица</vt:lpstr>
      <vt:lpstr>'3.1'!Криста_Таблица</vt:lpstr>
      <vt:lpstr>'3.2'!Криста_Таблица</vt:lpstr>
      <vt:lpstr>'3.3'!Криста_Таблица</vt:lpstr>
      <vt:lpstr>'3.4'!Криста_Таблица</vt:lpstr>
      <vt:lpstr>'3.5'!Криста_Таблица</vt:lpstr>
      <vt:lpstr>'3.6'!Криста_Таблица</vt:lpstr>
      <vt:lpstr>'3.7'!Криста_Таблица</vt:lpstr>
      <vt:lpstr>'3.8'!Криста_Таблица</vt:lpstr>
      <vt:lpstr>'4.1'!Криста_Таблица</vt:lpstr>
      <vt:lpstr>'4.2'!Криста_Таблица</vt:lpstr>
      <vt:lpstr>'4.3'!Криста_Таблица</vt:lpstr>
      <vt:lpstr>'4.4'!Криста_Таблица</vt:lpstr>
      <vt:lpstr>'5.1'!Криста_Таблица</vt:lpstr>
      <vt:lpstr>'5.2'!Криста_Таблица</vt:lpstr>
      <vt:lpstr>'5.3'!Криста_Таблица</vt:lpstr>
      <vt:lpstr>'5.4'!Криста_Таблица</vt:lpstr>
      <vt:lpstr>'1.1'!ОбластьИмпорта</vt:lpstr>
      <vt:lpstr>'1.2'!ОбластьИмпорта</vt:lpstr>
      <vt:lpstr>'1.3'!ОбластьИмпорта</vt:lpstr>
      <vt:lpstr>'2.1'!ОбластьИмпорта</vt:lpstr>
      <vt:lpstr>'2.2'!ОбластьИмпорта</vt:lpstr>
      <vt:lpstr>'2.3'!ОбластьИмпорта</vt:lpstr>
      <vt:lpstr>'3.1'!ОбластьИмпорта</vt:lpstr>
      <vt:lpstr>'3.2'!ОбластьИмпорта</vt:lpstr>
      <vt:lpstr>'3.3'!ОбластьИмпорта</vt:lpstr>
      <vt:lpstr>'3.4'!ОбластьИмпорта</vt:lpstr>
      <vt:lpstr>'3.5'!ОбластьИмпорта</vt:lpstr>
      <vt:lpstr>'3.6'!ОбластьИмпорта</vt:lpstr>
      <vt:lpstr>'3.7'!ОбластьИмпорта</vt:lpstr>
      <vt:lpstr>'3.8'!ОбластьИмпорта</vt:lpstr>
      <vt:lpstr>'4.1'!ОбластьИмпорта</vt:lpstr>
      <vt:lpstr>'4.2'!ОбластьИмпорта</vt:lpstr>
      <vt:lpstr>'4.3'!ОбластьИмпорта</vt:lpstr>
      <vt:lpstr>'4.4'!ОбластьИмпорта</vt:lpstr>
      <vt:lpstr>'5.1'!ОбластьИмпорта</vt:lpstr>
      <vt:lpstr>'5.2'!ОбластьИмпорта</vt:lpstr>
      <vt:lpstr>'5.3'!ОбластьИмпорта</vt:lpstr>
      <vt:lpstr>'5.4'!ОбластьИмпорта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chemodanova</dc:creator>
  <cp:lastModifiedBy>Елена Ивлиева</cp:lastModifiedBy>
  <cp:lastPrinted>2019-05-13T07:31:09Z</cp:lastPrinted>
  <dcterms:created xsi:type="dcterms:W3CDTF">2017-11-20T08:53:22Z</dcterms:created>
  <dcterms:modified xsi:type="dcterms:W3CDTF">2019-05-14T13:53:28Z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Path">
    <vt:lpwstr>C:\Program Files (x86)\Krista\FM\Krista.FM.Client\Workplace\TasksDocuments\81_134_Расчет показателей КФМ_Сочи.xlsx</vt:lpwstr>
  </property>
  <property fmtid="{D5CDD505-2E9C-101B-9397-08002B2CF9AE}" pid="3" name="PlanningSheetType">
    <vt:lpwstr>0</vt:lpwstr>
  </property>
  <property fmtid="{D5CDD505-2E9C-101B-9397-08002B2CF9AE}" pid="4" name="fm.DocumentName">
    <vt:lpwstr>Расчет показателей КФМ_Сочи</vt:lpwstr>
  </property>
  <property fmtid="{D5CDD505-2E9C-101B-9397-08002B2CF9AE}" pid="5" name="fm.DocumentId">
    <vt:lpwstr>134</vt:lpwstr>
  </property>
  <property fmtid="{D5CDD505-2E9C-101B-9397-08002B2CF9AE}" pid="6" name="fm.TaskName">
    <vt:lpwstr>Оценка качества ФМ ГРБС_2018</vt:lpwstr>
  </property>
  <property fmtid="{D5CDD505-2E9C-101B-9397-08002B2CF9AE}" pid="7" name="fm.TaskId">
    <vt:lpwstr>81</vt:lpwstr>
  </property>
  <property fmtid="{D5CDD505-2E9C-101B-9397-08002B2CF9AE}" pid="8" name="fm.Owner">
    <vt:lpwstr>FU48\Ивлиева</vt:lpwstr>
  </property>
  <property fmtid="{D5CDD505-2E9C-101B-9397-08002B2CF9AE}" pid="9" name="fm.DocPath">
    <vt:lpwstr>C:\Program Files (x86)\Krista\FM\Krista.FM.Client\Workplace\TasksDocuments\81_134_Расчет показателей КФМ_Сочи.xlsx</vt:lpwstr>
  </property>
  <property fmtid="{D5CDD505-2E9C-101B-9397-08002B2CF9AE}" pid="10" name="fm.DocType">
    <vt:lpwstr>0</vt:lpwstr>
  </property>
  <property fmtid="{D5CDD505-2E9C-101B-9397-08002B2CF9AE}" pid="11" name="fm.ConnectionStr">
    <vt:lpwstr>192.168.48.187:8008</vt:lpwstr>
  </property>
  <property fmtid="{D5CDD505-2E9C-101B-9397-08002B2CF9AE}" pid="12" name="fm.AlterConnection">
    <vt:lpwstr>http://fmserv/Krista.FM.Server.WebServices/PlaningService.asmx</vt:lpwstr>
  </property>
  <property fmtid="{D5CDD505-2E9C-101B-9397-08002B2CF9AE}" pid="13" name="fm.SchemeName">
    <vt:lpwstr>Сочи</vt:lpwstr>
  </property>
  <property fmtid="{D5CDD505-2E9C-101B-9397-08002B2CF9AE}" pid="14" name="fm.tc.Data.Size">
    <vt:lpwstr>2144</vt:lpwstr>
  </property>
  <property fmtid="{D5CDD505-2E9C-101B-9397-08002B2CF9AE}" pid="15" name="fm.Result.Success">
    <vt:lpwstr>true</vt:lpwstr>
  </property>
  <property fmtid="{D5CDD505-2E9C-101B-9397-08002B2CF9AE}" pid="16" name="fm.Result.Message">
    <vt:lpwstr/>
  </property>
</Properties>
</file>