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-2\ДОКУМЕНТЫ\ОТДЕЛ МОНИТОРИНГА\2019\"/>
    </mc:Choice>
  </mc:AlternateContent>
  <bookViews>
    <workbookView xWindow="0" yWindow="0" windowWidth="24000" windowHeight="9375"/>
  </bookViews>
  <sheets>
    <sheet name="ФК и Спорт 2018" sheetId="3" r:id="rId1"/>
  </sheets>
  <definedNames>
    <definedName name="_xlnm._FilterDatabase" localSheetId="0" hidden="1">'ФК и Спорт 2018'!$A$5:$K$251</definedName>
    <definedName name="_xlnm.Print_Titles" localSheetId="0">'ФК и Спорт 2018'!$3:$5</definedName>
    <definedName name="_xlnm.Print_Area" localSheetId="0">'ФК и Спорт 2018'!$A$1:$H$253</definedName>
  </definedNames>
  <calcPr calcId="152511"/>
</workbook>
</file>

<file path=xl/calcChain.xml><?xml version="1.0" encoding="utf-8"?>
<calcChain xmlns="http://schemas.openxmlformats.org/spreadsheetml/2006/main">
  <c r="E268" i="3" l="1"/>
  <c r="E269" i="3"/>
  <c r="E270" i="3"/>
  <c r="E271" i="3"/>
  <c r="E272" i="3"/>
  <c r="E273" i="3"/>
  <c r="E255" i="3"/>
  <c r="E256" i="3"/>
  <c r="E257" i="3"/>
  <c r="E258" i="3"/>
  <c r="E260" i="3"/>
  <c r="E261" i="3"/>
  <c r="E262" i="3"/>
  <c r="E263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3" i="3"/>
  <c r="G224" i="3"/>
  <c r="G225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05" i="3"/>
  <c r="G206" i="3"/>
  <c r="G201" i="3"/>
  <c r="G202" i="3"/>
  <c r="G189" i="3"/>
  <c r="G192" i="3"/>
  <c r="G194" i="3"/>
  <c r="G195" i="3"/>
  <c r="G197" i="3"/>
  <c r="G198" i="3"/>
  <c r="G185" i="3"/>
  <c r="G180" i="3"/>
  <c r="G181" i="3"/>
  <c r="G176" i="3"/>
  <c r="G177" i="3"/>
  <c r="G173" i="3"/>
  <c r="G169" i="3"/>
  <c r="G164" i="3"/>
  <c r="G165" i="3"/>
  <c r="G160" i="3"/>
  <c r="G161" i="3"/>
  <c r="G156" i="3"/>
  <c r="G157" i="3"/>
  <c r="G152" i="3"/>
  <c r="G153" i="3"/>
  <c r="G148" i="3"/>
  <c r="G149" i="3"/>
  <c r="G145" i="3"/>
  <c r="G140" i="3"/>
  <c r="G141" i="3"/>
  <c r="G137" i="3"/>
  <c r="G131" i="3"/>
  <c r="G132" i="3"/>
  <c r="G133" i="3"/>
  <c r="G128" i="3"/>
  <c r="G129" i="3"/>
  <c r="G124" i="3"/>
  <c r="G125" i="3"/>
  <c r="G120" i="3"/>
  <c r="G121" i="3"/>
  <c r="G116" i="3"/>
  <c r="G117" i="3"/>
  <c r="G112" i="3"/>
  <c r="G113" i="3"/>
  <c r="G108" i="3"/>
  <c r="G109" i="3"/>
  <c r="G88" i="3"/>
  <c r="G89" i="3"/>
  <c r="G90" i="3"/>
  <c r="G91" i="3"/>
  <c r="G92" i="3"/>
  <c r="G93" i="3"/>
  <c r="G94" i="3"/>
  <c r="G95" i="3"/>
  <c r="G96" i="3"/>
  <c r="G97" i="3"/>
  <c r="G99" i="3"/>
  <c r="G100" i="3"/>
  <c r="G101" i="3"/>
  <c r="G104" i="3"/>
  <c r="G105" i="3"/>
  <c r="G68" i="3"/>
  <c r="G69" i="3"/>
  <c r="G70" i="3"/>
  <c r="G71" i="3"/>
  <c r="G72" i="3"/>
  <c r="G73" i="3"/>
  <c r="G76" i="3"/>
  <c r="G77" i="3"/>
  <c r="G78" i="3"/>
  <c r="G80" i="3"/>
  <c r="G81" i="3"/>
  <c r="G85" i="3"/>
  <c r="G64" i="3"/>
  <c r="G65" i="3"/>
  <c r="G59" i="3"/>
  <c r="G60" i="3"/>
  <c r="G61" i="3"/>
  <c r="G6" i="3"/>
  <c r="G7" i="3"/>
  <c r="G8" i="3"/>
  <c r="G9" i="3"/>
  <c r="G10" i="3"/>
  <c r="G11" i="3"/>
  <c r="G12" i="3"/>
  <c r="G13" i="3"/>
  <c r="G17" i="3"/>
  <c r="G21" i="3"/>
  <c r="G22" i="3"/>
  <c r="G23" i="3"/>
  <c r="G24" i="3"/>
  <c r="G25" i="3"/>
  <c r="G27" i="3"/>
  <c r="G28" i="3"/>
  <c r="G29" i="3"/>
  <c r="G31" i="3"/>
  <c r="G32" i="3"/>
  <c r="G33" i="3"/>
  <c r="G34" i="3"/>
  <c r="G35" i="3"/>
  <c r="G36" i="3"/>
  <c r="G37" i="3"/>
  <c r="G39" i="3"/>
  <c r="G40" i="3"/>
  <c r="G41" i="3"/>
  <c r="G43" i="3"/>
  <c r="G44" i="3"/>
  <c r="G45" i="3"/>
  <c r="G48" i="3"/>
  <c r="G49" i="3"/>
  <c r="G52" i="3"/>
  <c r="G53" i="3"/>
  <c r="G56" i="3"/>
  <c r="G57" i="3"/>
  <c r="F256" i="3"/>
  <c r="F255" i="3"/>
  <c r="F257" i="3"/>
  <c r="F258" i="3"/>
  <c r="F260" i="3"/>
  <c r="F261" i="3"/>
  <c r="F262" i="3"/>
  <c r="F263" i="3"/>
  <c r="F268" i="3"/>
  <c r="F269" i="3"/>
  <c r="F270" i="3"/>
  <c r="F271" i="3"/>
  <c r="F272" i="3"/>
  <c r="F273" i="3"/>
  <c r="E259" i="3" l="1"/>
  <c r="E264" i="3"/>
  <c r="F259" i="3"/>
  <c r="F264" i="3"/>
  <c r="E265" i="3" l="1"/>
  <c r="F265" i="3"/>
  <c r="I263" i="3"/>
  <c r="I262" i="3"/>
  <c r="I261" i="3"/>
  <c r="I258" i="3"/>
  <c r="I256" i="3"/>
  <c r="I255" i="3"/>
  <c r="I260" i="3" l="1"/>
  <c r="I257" i="3"/>
</calcChain>
</file>

<file path=xl/sharedStrings.xml><?xml version="1.0" encoding="utf-8"?>
<sst xmlns="http://schemas.openxmlformats.org/spreadsheetml/2006/main" count="646" uniqueCount="129">
  <si>
    <t>% исполнения</t>
  </si>
  <si>
    <t>Наименование муниципальной услуги (работы)</t>
  </si>
  <si>
    <t>х</t>
  </si>
  <si>
    <t>Общее количество муниципальных учреждений,подведомственные департаменту ФК и спорта,  оказывающих муниципальные услуги , всего</t>
  </si>
  <si>
    <t>ед.</t>
  </si>
  <si>
    <t>Из них, число учреждений не выполнивших муниципальное задание в полном объеме (с учётом отраслевых критериев выполнения муниципального задания)</t>
  </si>
  <si>
    <t>№п/п</t>
  </si>
  <si>
    <t>Этап спортивной подготовки</t>
  </si>
  <si>
    <t>Этап высшего спортивного мастерства</t>
  </si>
  <si>
    <t>Этап совершенствования спортивного мастерства</t>
  </si>
  <si>
    <t>Тренировочный этап (этап спортивной специализации)</t>
  </si>
  <si>
    <t>Этап начальной подготовки</t>
  </si>
  <si>
    <t>Единицы измерения</t>
  </si>
  <si>
    <t>Человек</t>
  </si>
  <si>
    <t>Плановое значение</t>
  </si>
  <si>
    <t>Фактическое значение</t>
  </si>
  <si>
    <t>Организация и проведение официальных физкультурных (физкультурно-оздоровительных) мероприятий
МБУ ФКиС «Физкультурный центр  для людей с ограниченными возможностями здоровья» города Сочи</t>
  </si>
  <si>
    <t>Директор департамента 
физической культуры и спорта 
администрации города Сочи</t>
  </si>
  <si>
    <t>с</t>
  </si>
  <si>
    <t>олимпийские</t>
  </si>
  <si>
    <t xml:space="preserve">неолимпийские </t>
  </si>
  <si>
    <t>0</t>
  </si>
  <si>
    <t>Организация и проведение официальных спортивных мероприятий
МБУ СШОР №1 города Сочи</t>
  </si>
  <si>
    <t>Организация и проведение официальных спортивных мероприятий
МБУ СШОР №2 города Сочи</t>
  </si>
  <si>
    <t>Организация и проведение официальных спортивных мероприятий
МБУ СШОР №4 города Сочи</t>
  </si>
  <si>
    <t>Организация и проведение официальных спортивных мероприятий
МБУ СШОР №6-АТА города Сочи</t>
  </si>
  <si>
    <t>Организация и проведение официальных спортивных мероприятий
МБУ СШОР №7 города Сочи</t>
  </si>
  <si>
    <t>Организация и проведение официальных спортивных мероприятий
МБУ СШ №11 города Сочи</t>
  </si>
  <si>
    <t>Обеспечение участия лиц, проходящих спортивную подготовку, в спортивных соревнованиях
МБУ СШ №11 города Сочи</t>
  </si>
  <si>
    <t>Организация и проведение официальных спортивных мероприятий
МБУ СШОР №3 города Сочи</t>
  </si>
  <si>
    <t>Организация и проведение официальных спортивных мероприятий
МБУ СШ №9 города Сочи</t>
  </si>
  <si>
    <t>Организация и проведение официальных спортивных мероприятий
МБУ СШ №10 города Сочи</t>
  </si>
  <si>
    <t>Организация и проведение официальных спортивных мероприятий
МБУ СШ №13 города Сочи</t>
  </si>
  <si>
    <t>Организация и проведение официальных спортивных мероприятий
МБУ СШ №14 города Сочи</t>
  </si>
  <si>
    <t>Организация и проведение официальных спортивных мероприятий
МБУ СШ №12 города Сочи</t>
  </si>
  <si>
    <t>Организация и проведение официальных спортивных мероприятий
МБУ СШ №8 города Сочи</t>
  </si>
  <si>
    <t>Организация и проведение официальных спортивных мероприятий
МБУ СШ №15 города Сочи</t>
  </si>
  <si>
    <t>Организация и проведение спортивно-оздоровительной работы по развитию физической культуры и спорта среди различных групп населения
МБУ ФКиС «Физкультурный центр  для людей с ограниченными возможностями здоровья» города Сочи</t>
  </si>
  <si>
    <t>Организация и проведение официальных физкультурных (физкультурно-оздоровительных) мероприятий
МБУ ФК и С города Сочи "Центр спортивно-массовой работы"</t>
  </si>
  <si>
    <t>Проведение занятий физкультурно-спортивной направленности по месту проживания граждан
МБУ ФК и С города Сочи "Центр спортивно-массовой работы"</t>
  </si>
  <si>
    <t>Единица</t>
  </si>
  <si>
    <t>Штука</t>
  </si>
  <si>
    <t>Спортивная подготовка по олимпийским видам спорта - спортивная борьба
 (показатель объема- число лиц, прошедших спортивную подготовку на этапах спортивной подготовки (Человек)
МБУ СШ №5 города Сочи</t>
  </si>
  <si>
    <t>Спортивная подготовка по олимпийским видам спорта - настольный теннис
 (показатель объема- число лиц, прошедших спортивную подготовку на этапах спортивной подготовки (Человек)
МБУ СШ №5 города Сочи</t>
  </si>
  <si>
    <t>Спортивная подготовка по олимпийским видам спорта - легкая атлетика
 (показатель объема- число лиц, прошедших спортивную подготовку на этапах спортивной подготовки (Человек)
МБУ СШОР №1 города Сочи</t>
  </si>
  <si>
    <t>Спортивная подготовка по неолимпийским видам спорта - спортивное ориентирование
 (показатель объема- число лиц, прошедших спортивную подготовку на этапах спортивной подготовки (Человек)
МБУ СШОР №1 города Сочи</t>
  </si>
  <si>
    <t xml:space="preserve">Спортивная подготовка по олимпийским видам спорта -художественная гимнастика
 (показатель объема- число лиц, прошедших спортивную подготовку на этапах спортивной подготовки (Человек)
МБУ СШОР №2 города Сочи
</t>
  </si>
  <si>
    <t>Спортивная подготовка по неолимпийским видам спорта - ушу
 (показатель объема- число лиц, прошедших спортивную подготовку на этапах спортивной подготовки (Человек)
МБУ СШОР №2 города Сочи</t>
  </si>
  <si>
    <t>Спортивная подготовка по олимпийским видам спорта - дзюдо
 (показатель объема- число лиц, прошедших спортивную подготовку на этапах спортивной подготовки (Человек)
МБУ СШОР №4 города Сочи</t>
  </si>
  <si>
    <t>Спортивная подготовка по неолимпийским видам спорта -самбо 
 (показатель объема- число лиц, прошедших спортивную подготовку на этапах спортивной подготовки (Человек)
МБУ СШОР №4 города Сочи</t>
  </si>
  <si>
    <t>Спортивная подготовка по олимпийским видам спорта -парусный спорт
 (показатель объема- число лиц, прошедших спортивную подготовку на этапах спортивной подготовки (Человек)
МБУ СШОР №4 города Сочи</t>
  </si>
  <si>
    <t>Спортивная подготовка по олимпийским видам спорта - художественная гимнастика
 (показатель объема- число лиц, прошедших спортивную подготовку на этапах спортивной подготовки (Человек)
МБУ СШОР №4 города Сочи</t>
  </si>
  <si>
    <t>Спортивная подготовка по олимпийским видам спорта - теннис
 (показатель объема- число лиц, прошедших спортивную подготовку на этапах спортивной подготовки (Человек)
МБУ СШОР №4 города Сочи</t>
  </si>
  <si>
    <t>Спортивная подготовка по олимпийским видам спорта - настольный теннис
 (показатель объема- число лиц, прошедших спортивную подготовку на этапах спортивной подготовки (Человек)
МБУ СШОР №4 города Сочи</t>
  </si>
  <si>
    <t>Спортивная подготовка по олимпийским видам спорта - бокс 
 (показатель объема- число лиц, прошедших спортивную подготовку на этапах спортивной подготовки (Человек)
МБУ СШОР №4 города Сочи</t>
  </si>
  <si>
    <t>Спортивная подготовка по олимпийским видам спорта - тхэквондо
 (показатель объема- число лиц, прошедших спортивную подготовку на этапах спортивной подготовки (Человек)
МБУ СШ №5 города Сочи</t>
  </si>
  <si>
    <t>Спортивная подготовка по олимпийским видам спорта -теннис
 (показатель объема- число лиц, прошедших спортивную подготовку на этапах спортивной подготовки (Человек)
МБУ СШОР №6 "Адлерская теннисная академия"  города Сочи</t>
  </si>
  <si>
    <t>Спортивная подготовка по олимпийским видам спорта - дзюдо
 (показатель объема- число лиц, прошедших спортивную подготовку на этапах спортивной подготовки (Человек)
МБУ СШОР №7  города Сочи</t>
  </si>
  <si>
    <t>Спортивная подготовка по неолимпийским видам спорта -самбо 
 (показатель объема- число лиц, прошедших спортивную подготовку на этапах спортивной подготовки (Человек)
МБУ СШОР №7  города Сочи</t>
  </si>
  <si>
    <t>Спортивная подготовка по неолимпийским видам спорта -шахматы 
 (показатель объема- число лиц, прошедших спортивную подготовку на этапах спортивной подготовки (Человек)
 МБУ СШ №11 города Сочи</t>
  </si>
  <si>
    <t>Спортивная подготовка по олимпийским видам спорта - бокс 
 (показатель объема- число лиц, прошедших спортивную подготовку на этапах спортивной подготовки (Человек)
МБУ СШОР №3 города Сочи</t>
  </si>
  <si>
    <t>Спортивная подготовка по неолимпийским видам спорта - тайский бокс
 (показатель объема- число лиц, прошедших спортивную подготовку на этапах спортивной подготовки (Человек)
МБУ СШОР №3 города Сочи</t>
  </si>
  <si>
    <t>Спортивная подготовка по неолимпийским видам спорта - кикбоксинг
 (показатель объема- число лиц, прошедших спортивную подготовку на этапах спортивной подготовки (Человек)
МБУ СШОР №3 города Сочи</t>
  </si>
  <si>
    <t>Спортивная подготовка по неолимпийским видам спорта - рукопашный бой
 (показатель объема- число лиц, прошедших спортивную подготовку на этапах спортивной подготовки (Человек)
МБУ СШОР №3 города Сочи</t>
  </si>
  <si>
    <t>Спортивная подготовка по олимпийским видам спорта - теннис
 (показатель объема- число лиц, прошедших спортивную подготовку на этапах спортивной подготовки (Человек)
МБУ СШ № 9 города Сочи</t>
  </si>
  <si>
    <t>Спортивная подготовка по олимпийским видам спорта - футбол
 (показатель объема- число лиц, прошедших спортивную подготовку на этапах спортивной подготовки (Человек)
МБУ СШ № 10 города Сочи</t>
  </si>
  <si>
    <t>Спортивная подготовка по олимпийским видам спорта - баскетбол
 (показатель объема- число лиц, прошедших спортивную подготовку на этапах спортивной подготовки (Человек)
МБУ СШ № 8  города Сочи</t>
  </si>
  <si>
    <t>Спортивная подготовка по олимпийским видам спорта - волейбол
 (показатель объема- число лиц, прошедших спортивную подготовку на этапах спортивной подготовки (Человек)
МБУ СШ № 8  города Сочи</t>
  </si>
  <si>
    <t>Спортивная подготовка по олимпийским видам спорта - гандбол
 (показатель объема- число лиц, прошедших спортивную подготовку на этапах спортивной подготовки (Человек)
МБУ СШ № 8 города Сочи</t>
  </si>
  <si>
    <t>Спортивная подготовка по олимпийским видам спорта - регби
 (показатель объема- число лиц, прошедших спортивную подготовку на этапах спортивной подготовки (Человек)
МБУ СШ № 8 города Сочи</t>
  </si>
  <si>
    <t>Спортивная подготовка по олимпийским видам спорта -тяжелая атлетика
 (показатель объема- число лиц, прошедших спортивную подготовку на этапах спортивной подготовки (Человек)
МБУ СШ № 13 города Сочи</t>
  </si>
  <si>
    <t>Спортивная подготовка по неолимпийским видам спорта - гиревой спорт  (показатель объема- число лиц, прошедших спортивную подготовку на этапах спортивной подготовки (Человек)
МБУ СШ №13 города Сочи</t>
  </si>
  <si>
    <t>Спортивная подготовка по неолимпийским видам спорта - армспорт  (показатель объема- число лиц, прошедших спортивную подготовку на этапах спортивной подготовки (Человек)
МБУ СШ № 13 города Сочи</t>
  </si>
  <si>
    <t>Спортивная подготовка по неолимпийским видам спорта - пауэрлифтинг  (показатель объема- число лиц, прошедших спортивную подготовку на этапах спортивной подготовки (Человек)
МБУ СШ № 13 города Сочи</t>
  </si>
  <si>
    <t>Спортивная подготовка по олимпийским видам спорта - горнолыжный спорт
 (показатель объема- число лиц, прошедших спортивную подготовку на этапах спортивной подготовки (Человек)
МБУ СШ № 14 города Сочи</t>
  </si>
  <si>
    <t>Спортивная подготовка по олимпийским видам спорта - сноуборд
 (показатель объема- число лиц, прошедших спортивную подготовку на этапах спортивной подготовки (Человек)
МБУ СШ № 14 города Сочи</t>
  </si>
  <si>
    <t>Спортивная подготовка по олимпийским видам спорта - конькобежный спорт (шорт-трек)
 (показатель объема- число лиц, прошедших спортивную подготовку на этапах спортивной подготовки (Человек)
МБУ СШ № 14 города Сочи</t>
  </si>
  <si>
    <t>Спортивная подготовка по олимпийским видам спорта - керлинг
 (показатель объема- число лиц, прошедших спортивную подготовку на этапах спортивной подготовки (Человек)
МБУ СШ № 14 города Сочи</t>
  </si>
  <si>
    <t>Спортивная подготовка по олимпийским видам спорта - биатлон
 (показатель объема- число лиц, прошедших спортивную подготовку на этапах спортивной подготовки (Человек)
МБУ СШ № 14 города Сочи</t>
  </si>
  <si>
    <t>Спортивная подготовка по олимпийским видам спорта -фигурное катание на коньках
 (показатель объема- число лиц, прошедших спортивную подготовку на этапах спортивной подготовки (Человек)
МБУ СШ № 14 города Сочи</t>
  </si>
  <si>
    <t>Спортивная подготовка по олимпийским видам спорта - фристайл
 (показатель объема- число лиц, прошедших спортивную подготовку на этапах спортивной подготовки (Человек)
МБУ СШ № 14 города Сочи</t>
  </si>
  <si>
    <t>Спортивная подготовка по олимпийским видам спорта - лыжные гонки
 (показатель объема- число лиц, прошедших спортивную подготовку на этапах спортивной подготовки (Человек)
МБУ СШ № 14 города Сочи</t>
  </si>
  <si>
    <t>Спортивная подготовка по олимпийским видам спорта - хоккей
 (показатель объема- число лиц, прошедших спортивную подготовку на этапах спортивной подготовки (Человек)
МБУ Сш № 14 города Сочи</t>
  </si>
  <si>
    <t>Спортивная подготовка по олимпийским видам спорта - прыжки на лыжах с трамплина
 (показатель объема- число лиц, прошедших спортивную подготовку на этапах спортивной подготовки (Человек)
МБУ СШ № 14 города Сочи</t>
  </si>
  <si>
    <t>Спортивная подготовка по неолимпийским видам спорта - полиатлон
 (показатель объема- число лиц, прошедших спортивную подготовку на этапах спортивной подготовки (Человек)
МБУ СШ № 12 города Сочи</t>
  </si>
  <si>
    <t>Спортивная подготовка по олимпийским видам спорта - пулевая стрельба
 (показатель объема- число лиц, прошедших спортивную подготовку на этапах спортивной подготовки (Человек)
МБУ СШ № 12 города Сочи</t>
  </si>
  <si>
    <t>Спортивная подготовка по олимпийским видам спорта - конный спорт
 (показатель объема- число лиц, прошедших спортивную подготовку на этапах спортивной подготовки (Человек)
МБУ СШ № 15 города Сочи</t>
  </si>
  <si>
    <t>12 месяцев 2018 года</t>
  </si>
  <si>
    <t>Причины отклонений от плановых назначений (по итогам 2018 года)</t>
  </si>
  <si>
    <t>Спортивная подготовка по неолимпийским видам спорта -смешанное единоборство (ММА)
 (показатель объема- число лиц, прошедших спортивную подготовку на этапах спортивной подготовки (Человек)
МБУ СШОР №7  города Сочи</t>
  </si>
  <si>
    <t>Спортивная подготовка по олимпийским видам спорта - бобслей (дисциплина скелетон)
 (показатель объема- число лиц, прошедших спортивную подготовку на этапах спортивной подготовки (Человек)
МБУ СШ № 14 города Сочи</t>
  </si>
  <si>
    <t>Спортивная подготовка по олимпийским видам спорта - санный спорт
 (показатель объема- число лиц, прошедших спортивную подготовку на этапах спортивной подготовки (Человек)
МБУ СШ № 14 города Сочи</t>
  </si>
  <si>
    <t>Спортивная подготовка по олимпийским видам спорта - скалолазание
 (показатель объема- число лиц, прошедших спортивную подготовку на этапах спортивной подготовки (Человек)
МБУ СШ № 12 города Сочи</t>
  </si>
  <si>
    <t>Спортивная подготовка по олимпийским видам спорта -карате
 (показатель объема- число лиц, прошедших спортивную подготовку на этапах спортивной подготовки (Человек)
МБУ СШОР №1  города Сочи</t>
  </si>
  <si>
    <t>Спортивная подготовка по олимпийским видам спорта - современное пятиборье
 (показатель объема- число лиц, прошедших спортивную подготовку на этапах спортивной подготовки (Человек)
МБУ СШОР №1 города Сочи</t>
  </si>
  <si>
    <t>Спортивная подготовка по неолимпийским видам спорта - чир спорт
 (показатель объема- число лиц, прошедших спортивную подготовку на этапах спортивной подготовки (Человек)
МБУ СШ № 12 города Сочи</t>
  </si>
  <si>
    <t>плановое</t>
  </si>
  <si>
    <t>Год</t>
  </si>
  <si>
    <t>Итого</t>
  </si>
  <si>
    <t>Работы</t>
  </si>
  <si>
    <t>Проведение</t>
  </si>
  <si>
    <t>Участие регион</t>
  </si>
  <si>
    <t>Учасие мун.</t>
  </si>
  <si>
    <t>Физкультурные</t>
  </si>
  <si>
    <t>Оздоровит.</t>
  </si>
  <si>
    <t>С населением</t>
  </si>
  <si>
    <t>Обеспечение участия лиц, проходящих спортивную подготовку, в спортивных соревнованиях (Муниципальные)
МБУ СШ №5 города Сочи</t>
  </si>
  <si>
    <t>Обеспечение участия лиц, проходящих спортивную подготовку, в спортивных соревнованиях  (Региональные)
МБУ СШОР №1 города Сочи</t>
  </si>
  <si>
    <t>Обеспечение участия лиц, проходящих спортивную подготовку, в спортивных соревнованиях (Муниципальные)
МБУ СШОР №1 города Сочи</t>
  </si>
  <si>
    <t>Обеспечение участия лиц, проходящих спортивную подготовку, в спортивных соревнованиях  (Региональные)
МБУ СШОР №2 города Сочи</t>
  </si>
  <si>
    <t>Обеспечение участия лиц, проходящих спортивную подготовку, в спортивных соревнованиях (Региональные)
МБУ СШОР №4 города Сочи</t>
  </si>
  <si>
    <t>Организация и проведение официальных спортивных мероприятий 
МБУ СШ №5 города Сочи</t>
  </si>
  <si>
    <t>Обеспечение участия лиц, проходящих спортивную подготовку, в спортивных соревнованиях  (Региональные)
МБУ СШ №5 города Сочи</t>
  </si>
  <si>
    <t>Обеспечение участия лиц, проходящих спортивную подготовку, в спортивных соревнованиях  (Региональные)
МБУ СШОР №6-АТА города Сочи</t>
  </si>
  <si>
    <t>Обеспечение участия лиц, проходящих спортивную подготовку, в спортивных соревнованиях  (Региональные)
МБУ СШОР №7 города Сочи</t>
  </si>
  <si>
    <t>Обеспечение участия лиц, проходящих спортивную подготовку, в спортивных соревнованиях  (Региональные)
МБУ СШОР №3 города Сочи</t>
  </si>
  <si>
    <t>Обеспечение участия лиц, проходящих спортивную подготовку, в спортивных соревнованиях (Муниципальные)
МБУ СШОР №3 города Сочи</t>
  </si>
  <si>
    <t>Обеспечение участия лиц, проходящих спортивную подготовку, в спортивных соревнованиях  (Региональные)
МБУ СШ №9 города Сочи</t>
  </si>
  <si>
    <t>Обеспечение участия лиц, проходящих спортивную подготовку, в спортивных соревнованиях  (Региональные)
МБУ СШ №10 города Сочи</t>
  </si>
  <si>
    <t>Обеспечение участия лиц, проходящих спортивную подготовку, в спортивных соревнованиях  (Региональные)
МБУ СШ №8 города Сочи</t>
  </si>
  <si>
    <t>Обеспечение участия лиц, проходящих спортивную подготовку, в спортивных соревнованиях  (Региональные)
МБУ СШ №13 города Сочи</t>
  </si>
  <si>
    <t>Обеспечение участия лиц, проходящих спортивную подготовку, в спортивных соревнованиях  (Региональные)
МБУ СШ №14 города Сочи</t>
  </si>
  <si>
    <t>Обеспечение участия лиц, проходящих спортивную подготовку, в спортивных соревнованиях  (Региональные)
МБУ СШ №12 города Сочи</t>
  </si>
  <si>
    <t>Обеспечение участия лиц, проходящих спортивную подготовку, в спортивных соревнованиях  (Региональные)
МБУ СШ №15 города Сочи</t>
  </si>
  <si>
    <t>всм</t>
  </si>
  <si>
    <t xml:space="preserve">отклонение в пределах допустимого (возможного) отклонения, утвержденного в муниципальном задании </t>
  </si>
  <si>
    <t>С.В. Пилосян</t>
  </si>
  <si>
    <t>Мониторинг выполнения показателей объемов услуг и работ, утвержденных в муниципальных заданиях учреждений,
 подведомственных департаменту физической культуры и спорта администрации города Сочи за 2018 год</t>
  </si>
  <si>
    <t>А.А. Грачева (862)262-18-78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</si>
</sst>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\ _₽_-;\-* #,##0\ _₽_-;_-* &quot;-&quot;??\ _₽_-;_-@_-"/>
    <numFmt numFmtId="167" formatCode="&quot; &quot;#,##0.00&quot;    &quot;;&quot;-&quot;#,##0.00&quot;    &quot;;&quot; -&quot;#&quot;    &quot;;@&quot; &quot;"/>
    <numFmt numFmtId="168" formatCode="\ #,##0.00&quot;    &quot;;\-#,##0.00&quot;    &quot;;&quot; -&quot;#&quot;    &quot;;@\ 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8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6" fillId="0" borderId="0"/>
    <xf numFmtId="0" fontId="5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0" fontId="6" fillId="0" borderId="0">
      <alignment horizontal="center" vertical="center" wrapText="1"/>
    </xf>
    <xf numFmtId="168" fontId="1" fillId="0" borderId="0"/>
    <xf numFmtId="43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2" fillId="0" borderId="0" xfId="2" applyFont="1" applyFill="1"/>
    <xf numFmtId="0" fontId="12" fillId="0" borderId="1" xfId="2" applyFont="1" applyFill="1" applyBorder="1" applyAlignment="1">
      <alignment horizontal="center" vertical="top" wrapText="1"/>
    </xf>
    <xf numFmtId="0" fontId="12" fillId="0" borderId="1" xfId="2" applyFont="1" applyFill="1" applyBorder="1"/>
    <xf numFmtId="0" fontId="12" fillId="0" borderId="1" xfId="2" applyFont="1" applyFill="1" applyBorder="1" applyAlignment="1">
      <alignment horizontal="left" vertical="top" wrapText="1"/>
    </xf>
    <xf numFmtId="0" fontId="14" fillId="0" borderId="1" xfId="2" applyFont="1" applyFill="1" applyBorder="1" applyAlignment="1">
      <alignment horizontal="left" vertical="top" wrapText="1"/>
    </xf>
    <xf numFmtId="0" fontId="12" fillId="0" borderId="0" xfId="2" applyFont="1" applyFill="1" applyAlignment="1">
      <alignment horizontal="center"/>
    </xf>
    <xf numFmtId="165" fontId="12" fillId="0" borderId="1" xfId="3" applyNumberFormat="1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top" wrapText="1"/>
    </xf>
    <xf numFmtId="0" fontId="0" fillId="0" borderId="1" xfId="0" applyFill="1" applyBorder="1"/>
    <xf numFmtId="0" fontId="3" fillId="0" borderId="1" xfId="1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16" fillId="0" borderId="0" xfId="2" applyFont="1" applyFill="1"/>
    <xf numFmtId="0" fontId="17" fillId="0" borderId="0" xfId="2" applyFont="1" applyFill="1"/>
    <xf numFmtId="0" fontId="16" fillId="0" borderId="0" xfId="2" applyFont="1" applyFill="1" applyAlignment="1">
      <alignment horizontal="left"/>
    </xf>
    <xf numFmtId="0" fontId="16" fillId="0" borderId="0" xfId="2" applyFont="1" applyFill="1" applyAlignment="1">
      <alignment horizontal="center"/>
    </xf>
    <xf numFmtId="164" fontId="16" fillId="0" borderId="0" xfId="3" applyFont="1" applyFill="1" applyAlignment="1">
      <alignment vertical="top"/>
    </xf>
    <xf numFmtId="166" fontId="16" fillId="0" borderId="0" xfId="2" applyNumberFormat="1" applyFont="1" applyFill="1" applyBorder="1" applyAlignment="1">
      <alignment horizontal="center" vertical="top"/>
    </xf>
    <xf numFmtId="0" fontId="7" fillId="0" borderId="1" xfId="2" applyFont="1" applyFill="1" applyBorder="1"/>
    <xf numFmtId="166" fontId="12" fillId="0" borderId="0" xfId="2" applyNumberFormat="1" applyFont="1" applyFill="1" applyBorder="1"/>
    <xf numFmtId="0" fontId="16" fillId="0" borderId="1" xfId="2" applyFont="1" applyFill="1" applyBorder="1"/>
    <xf numFmtId="0" fontId="13" fillId="0" borderId="0" xfId="2" applyFont="1" applyFill="1" applyBorder="1"/>
    <xf numFmtId="0" fontId="13" fillId="0" borderId="0" xfId="2" applyFont="1" applyFill="1" applyAlignment="1">
      <alignment horizontal="center"/>
    </xf>
    <xf numFmtId="0" fontId="16" fillId="0" borderId="0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left" vertical="top" wrapText="1"/>
    </xf>
    <xf numFmtId="0" fontId="20" fillId="0" borderId="7" xfId="2" applyFont="1" applyBorder="1" applyAlignment="1">
      <alignment horizontal="center" vertical="center" wrapText="1"/>
    </xf>
    <xf numFmtId="166" fontId="16" fillId="0" borderId="7" xfId="2" applyNumberFormat="1" applyFont="1" applyFill="1" applyBorder="1" applyAlignment="1">
      <alignment horizontal="center" vertical="top"/>
    </xf>
    <xf numFmtId="0" fontId="20" fillId="0" borderId="7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left" vertical="top" wrapText="1"/>
    </xf>
    <xf numFmtId="0" fontId="16" fillId="0" borderId="5" xfId="2" applyFont="1" applyFill="1" applyBorder="1" applyAlignment="1">
      <alignment horizontal="center" vertical="top"/>
    </xf>
    <xf numFmtId="0" fontId="12" fillId="0" borderId="1" xfId="2" applyFont="1" applyFill="1" applyBorder="1" applyAlignment="1">
      <alignment vertical="top"/>
    </xf>
    <xf numFmtId="0" fontId="16" fillId="0" borderId="3" xfId="2" applyFont="1" applyFill="1" applyBorder="1" applyAlignment="1">
      <alignment vertical="top"/>
    </xf>
    <xf numFmtId="43" fontId="12" fillId="0" borderId="1" xfId="4" applyFont="1" applyFill="1" applyBorder="1"/>
    <xf numFmtId="43" fontId="12" fillId="0" borderId="0" xfId="4" applyFont="1" applyFill="1"/>
    <xf numFmtId="0" fontId="14" fillId="0" borderId="1" xfId="2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top" wrapText="1"/>
    </xf>
    <xf numFmtId="0" fontId="16" fillId="0" borderId="0" xfId="2" applyNumberFormat="1" applyFont="1" applyFill="1" applyAlignment="1">
      <alignment horizontal="center"/>
    </xf>
    <xf numFmtId="0" fontId="12" fillId="0" borderId="1" xfId="2" applyNumberFormat="1" applyFont="1" applyFill="1" applyBorder="1" applyAlignment="1">
      <alignment horizontal="center" vertical="top" wrapText="1"/>
    </xf>
    <xf numFmtId="0" fontId="12" fillId="0" borderId="0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2" fillId="0" borderId="1" xfId="20" applyNumberFormat="1" applyFont="1" applyFill="1" applyBorder="1" applyAlignment="1">
      <alignment horizontal="center" vertical="top" wrapText="1"/>
    </xf>
    <xf numFmtId="0" fontId="12" fillId="0" borderId="3" xfId="20" applyNumberFormat="1" applyFont="1" applyFill="1" applyBorder="1" applyAlignment="1">
      <alignment horizontal="center" vertical="top" wrapText="1"/>
    </xf>
    <xf numFmtId="0" fontId="12" fillId="0" borderId="0" xfId="20" applyNumberFormat="1" applyFont="1" applyFill="1" applyAlignment="1">
      <alignment horizontal="center"/>
    </xf>
    <xf numFmtId="0" fontId="3" fillId="0" borderId="1" xfId="20" applyNumberFormat="1" applyFont="1" applyFill="1" applyBorder="1" applyAlignment="1">
      <alignment horizontal="center" vertical="center"/>
    </xf>
    <xf numFmtId="0" fontId="2" fillId="0" borderId="1" xfId="20" applyNumberFormat="1" applyFont="1" applyFill="1" applyBorder="1" applyAlignment="1">
      <alignment horizontal="center" vertical="center"/>
    </xf>
    <xf numFmtId="0" fontId="12" fillId="0" borderId="0" xfId="20" applyNumberFormat="1" applyFont="1" applyFill="1" applyBorder="1" applyAlignment="1">
      <alignment horizontal="center"/>
    </xf>
    <xf numFmtId="0" fontId="13" fillId="0" borderId="0" xfId="20" applyNumberFormat="1" applyFont="1" applyFill="1" applyBorder="1" applyAlignment="1">
      <alignment horizontal="center"/>
    </xf>
    <xf numFmtId="0" fontId="13" fillId="0" borderId="0" xfId="20" applyNumberFormat="1" applyFont="1" applyFill="1" applyAlignment="1">
      <alignment horizontal="center"/>
    </xf>
    <xf numFmtId="1" fontId="12" fillId="0" borderId="1" xfId="20" applyNumberFormat="1" applyFont="1" applyFill="1" applyBorder="1" applyAlignment="1">
      <alignment horizontal="center" vertical="center" wrapText="1"/>
    </xf>
    <xf numFmtId="1" fontId="12" fillId="0" borderId="1" xfId="20" applyNumberFormat="1" applyFont="1" applyFill="1" applyBorder="1" applyAlignment="1">
      <alignment horizontal="center" vertical="center"/>
    </xf>
    <xf numFmtId="1" fontId="12" fillId="0" borderId="1" xfId="20" applyNumberFormat="1" applyFont="1" applyFill="1" applyBorder="1" applyAlignment="1">
      <alignment horizontal="center" vertical="top" wrapText="1"/>
    </xf>
    <xf numFmtId="1" fontId="14" fillId="0" borderId="1" xfId="20" applyNumberFormat="1" applyFont="1" applyFill="1" applyBorder="1" applyAlignment="1">
      <alignment horizontal="center" vertical="top" wrapText="1"/>
    </xf>
    <xf numFmtId="1" fontId="15" fillId="0" borderId="1" xfId="20" applyNumberFormat="1" applyFont="1" applyFill="1" applyBorder="1" applyAlignment="1">
      <alignment horizontal="center" vertical="top" wrapText="1"/>
    </xf>
    <xf numFmtId="0" fontId="14" fillId="0" borderId="3" xfId="2" applyFont="1" applyFill="1" applyBorder="1" applyAlignment="1">
      <alignment vertical="center" wrapText="1"/>
    </xf>
    <xf numFmtId="1" fontId="12" fillId="0" borderId="1" xfId="2" applyNumberFormat="1" applyFont="1" applyFill="1" applyBorder="1" applyAlignment="1">
      <alignment horizontal="center" vertical="top"/>
    </xf>
    <xf numFmtId="166" fontId="12" fillId="0" borderId="1" xfId="2" applyNumberFormat="1" applyFont="1" applyFill="1" applyBorder="1" applyAlignment="1">
      <alignment horizontal="center" vertical="top"/>
    </xf>
    <xf numFmtId="0" fontId="12" fillId="0" borderId="1" xfId="2" applyFont="1" applyFill="1" applyBorder="1" applyAlignment="1">
      <alignment horizontal="center" vertical="top"/>
    </xf>
    <xf numFmtId="0" fontId="12" fillId="0" borderId="1" xfId="2" applyNumberFormat="1" applyFont="1" applyFill="1" applyBorder="1" applyAlignment="1" applyProtection="1">
      <alignment horizontal="center" vertical="top" wrapText="1"/>
      <protection locked="0"/>
    </xf>
    <xf numFmtId="0" fontId="12" fillId="0" borderId="1" xfId="2" applyFont="1" applyFill="1" applyBorder="1" applyAlignment="1">
      <alignment vertical="top" wrapText="1"/>
    </xf>
    <xf numFmtId="0" fontId="13" fillId="0" borderId="1" xfId="2" applyFont="1" applyFill="1" applyBorder="1"/>
    <xf numFmtId="166" fontId="13" fillId="0" borderId="1" xfId="2" applyNumberFormat="1" applyFont="1" applyFill="1" applyBorder="1"/>
    <xf numFmtId="0" fontId="12" fillId="0" borderId="1" xfId="2" applyNumberFormat="1" applyFont="1" applyFill="1" applyBorder="1" applyAlignment="1">
      <alignment horizontal="center"/>
    </xf>
    <xf numFmtId="1" fontId="12" fillId="0" borderId="1" xfId="2" applyNumberFormat="1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2" fillId="0" borderId="0" xfId="2" applyFont="1" applyFill="1" applyAlignment="1">
      <alignment horizontal="right"/>
    </xf>
    <xf numFmtId="0" fontId="12" fillId="0" borderId="0" xfId="2" applyNumberFormat="1" applyFont="1" applyFill="1" applyAlignment="1">
      <alignment horizontal="center"/>
    </xf>
    <xf numFmtId="0" fontId="17" fillId="0" borderId="1" xfId="2" applyFont="1" applyFill="1" applyBorder="1" applyAlignment="1">
      <alignment horizontal="center" vertical="center" wrapText="1"/>
    </xf>
    <xf numFmtId="166" fontId="17" fillId="0" borderId="1" xfId="2" applyNumberFormat="1" applyFont="1" applyFill="1" applyBorder="1" applyAlignment="1">
      <alignment horizontal="center" vertical="top"/>
    </xf>
    <xf numFmtId="0" fontId="17" fillId="0" borderId="1" xfId="2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12" fillId="0" borderId="6" xfId="2" applyFont="1" applyFill="1" applyBorder="1" applyAlignment="1">
      <alignment horizontal="left" vertical="top" wrapText="1"/>
    </xf>
    <xf numFmtId="0" fontId="12" fillId="0" borderId="6" xfId="2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right"/>
    </xf>
    <xf numFmtId="0" fontId="7" fillId="0" borderId="0" xfId="20" applyNumberFormat="1" applyFont="1" applyFill="1" applyAlignment="1">
      <alignment horizontal="center"/>
    </xf>
    <xf numFmtId="0" fontId="14" fillId="0" borderId="3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right"/>
    </xf>
    <xf numFmtId="0" fontId="12" fillId="0" borderId="0" xfId="2" applyFont="1" applyFill="1" applyAlignment="1">
      <alignment horizontal="right"/>
    </xf>
    <xf numFmtId="0" fontId="16" fillId="0" borderId="3" xfId="2" applyNumberFormat="1" applyFont="1" applyFill="1" applyBorder="1" applyAlignment="1">
      <alignment horizontal="center" vertical="center" wrapText="1"/>
    </xf>
    <xf numFmtId="0" fontId="16" fillId="0" borderId="5" xfId="2" applyNumberFormat="1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9" fillId="0" borderId="0" xfId="2" applyNumberFormat="1" applyFont="1" applyFill="1" applyBorder="1" applyAlignment="1">
      <alignment horizontal="center" vertical="center" wrapText="1"/>
    </xf>
    <xf numFmtId="9" fontId="19" fillId="0" borderId="0" xfId="2" applyNumberFormat="1" applyFont="1" applyFill="1" applyBorder="1" applyAlignment="1">
      <alignment horizontal="center" vertical="center" wrapText="1"/>
    </xf>
    <xf numFmtId="0" fontId="19" fillId="0" borderId="0" xfId="20" applyNumberFormat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165" fontId="12" fillId="0" borderId="3" xfId="3" applyNumberFormat="1" applyFont="1" applyFill="1" applyBorder="1" applyAlignment="1">
      <alignment horizontal="center" vertical="top" wrapText="1"/>
    </xf>
    <xf numFmtId="165" fontId="12" fillId="0" borderId="5" xfId="3" applyNumberFormat="1" applyFont="1" applyFill="1" applyBorder="1" applyAlignment="1">
      <alignment horizontal="center" vertical="top" wrapText="1"/>
    </xf>
  </cellXfs>
  <cellStyles count="21">
    <cellStyle name="Excel Built-in Comma" xfId="5"/>
    <cellStyle name="Excel Built-in Normal" xfId="1"/>
    <cellStyle name="Excel Built-in Normal 1" xfId="6"/>
    <cellStyle name="Excel Built-in Normal 2" xfId="7"/>
    <cellStyle name="Excel Built-in Normal 3" xfId="19"/>
    <cellStyle name="Обычный" xfId="0" builtinId="0"/>
    <cellStyle name="Обычный 2" xfId="2"/>
    <cellStyle name="Обычный 2 2" xfId="8"/>
    <cellStyle name="Обычный 3" xfId="9"/>
    <cellStyle name="Обычный 4" xfId="10"/>
    <cellStyle name="Обычный 5" xfId="11"/>
    <cellStyle name="Обычный 6" xfId="12"/>
    <cellStyle name="Обычный 7" xfId="13"/>
    <cellStyle name="Процентный 2" xfId="14"/>
    <cellStyle name="Стиль 1" xfId="15"/>
    <cellStyle name="Финансовый" xfId="20" builtinId="3"/>
    <cellStyle name="Финансовый 2" xfId="4"/>
    <cellStyle name="Финансовый 2 2" xfId="16"/>
    <cellStyle name="Финансовый 2 3" xfId="17"/>
    <cellStyle name="Финансовый 3" xfId="3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I273"/>
  <sheetViews>
    <sheetView tabSelected="1" view="pageBreakPreview" zoomScale="90" zoomScaleNormal="90" zoomScaleSheetLayoutView="9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H276" sqref="H276"/>
    </sheetView>
  </sheetViews>
  <sheetFormatPr defaultRowHeight="15" x14ac:dyDescent="0.25"/>
  <cols>
    <col min="1" max="1" width="6.5703125" style="43" customWidth="1"/>
    <col min="2" max="2" width="44" style="16" customWidth="1"/>
    <col min="3" max="3" width="26.5703125" style="17" customWidth="1"/>
    <col min="4" max="4" width="11.7109375" style="15" customWidth="1"/>
    <col min="5" max="5" width="12.7109375" style="7" customWidth="1"/>
    <col min="6" max="6" width="14.42578125" style="7" customWidth="1"/>
    <col min="7" max="7" width="12.140625" style="49" customWidth="1"/>
    <col min="8" max="8" width="27.85546875" style="7" customWidth="1"/>
    <col min="9" max="9" width="16.85546875" style="19" customWidth="1"/>
    <col min="10" max="16384" width="9.140625" style="15"/>
  </cols>
  <sheetData>
    <row r="1" spans="1:8" s="19" customFormat="1" ht="15.75" x14ac:dyDescent="0.25">
      <c r="A1" s="43"/>
      <c r="B1" s="16"/>
      <c r="C1" s="17"/>
      <c r="D1" s="87"/>
      <c r="E1" s="88"/>
      <c r="F1" s="88"/>
      <c r="G1" s="49"/>
      <c r="H1" s="71"/>
    </row>
    <row r="2" spans="1:8" s="19" customFormat="1" ht="51.75" customHeight="1" x14ac:dyDescent="0.25">
      <c r="A2" s="97" t="s">
        <v>127</v>
      </c>
      <c r="B2" s="98"/>
      <c r="C2" s="98"/>
      <c r="D2" s="98"/>
      <c r="E2" s="98"/>
      <c r="F2" s="98"/>
      <c r="G2" s="99"/>
      <c r="H2" s="98"/>
    </row>
    <row r="3" spans="1:8" s="19" customFormat="1" ht="18.75" customHeight="1" x14ac:dyDescent="0.25">
      <c r="A3" s="89" t="s">
        <v>6</v>
      </c>
      <c r="B3" s="93" t="s">
        <v>1</v>
      </c>
      <c r="C3" s="95" t="s">
        <v>7</v>
      </c>
      <c r="D3" s="91" t="s">
        <v>12</v>
      </c>
      <c r="E3" s="100" t="s">
        <v>87</v>
      </c>
      <c r="F3" s="101"/>
      <c r="G3" s="102"/>
      <c r="H3" s="103" t="s">
        <v>88</v>
      </c>
    </row>
    <row r="4" spans="1:8" s="19" customFormat="1" ht="61.5" customHeight="1" x14ac:dyDescent="0.25">
      <c r="A4" s="90"/>
      <c r="B4" s="94"/>
      <c r="C4" s="96"/>
      <c r="D4" s="92"/>
      <c r="E4" s="3" t="s">
        <v>14</v>
      </c>
      <c r="F4" s="8" t="s">
        <v>15</v>
      </c>
      <c r="G4" s="47" t="s">
        <v>0</v>
      </c>
      <c r="H4" s="104"/>
    </row>
    <row r="5" spans="1:8" s="19" customFormat="1" x14ac:dyDescent="0.25">
      <c r="A5" s="44">
        <v>1</v>
      </c>
      <c r="B5" s="3">
        <v>2</v>
      </c>
      <c r="C5" s="3">
        <v>3</v>
      </c>
      <c r="D5" s="3">
        <v>4</v>
      </c>
      <c r="E5" s="10">
        <v>11</v>
      </c>
      <c r="F5" s="10">
        <v>12</v>
      </c>
      <c r="G5" s="48">
        <v>13</v>
      </c>
      <c r="H5" s="10">
        <v>14</v>
      </c>
    </row>
    <row r="6" spans="1:8" s="19" customFormat="1" ht="30" customHeight="1" x14ac:dyDescent="0.25">
      <c r="A6" s="44">
        <v>1</v>
      </c>
      <c r="B6" s="84" t="s">
        <v>93</v>
      </c>
      <c r="C6" s="5" t="s">
        <v>8</v>
      </c>
      <c r="D6" s="5" t="s">
        <v>13</v>
      </c>
      <c r="E6" s="9">
        <v>2</v>
      </c>
      <c r="F6" s="9">
        <v>2</v>
      </c>
      <c r="G6" s="55">
        <f>F6/E6*100</f>
        <v>100</v>
      </c>
      <c r="H6" s="73"/>
    </row>
    <row r="7" spans="1:8" s="19" customFormat="1" ht="30" customHeight="1" x14ac:dyDescent="0.25">
      <c r="A7" s="44">
        <v>2</v>
      </c>
      <c r="B7" s="85"/>
      <c r="C7" s="5" t="s">
        <v>9</v>
      </c>
      <c r="D7" s="5" t="s">
        <v>13</v>
      </c>
      <c r="E7" s="9">
        <v>8</v>
      </c>
      <c r="F7" s="9">
        <v>9</v>
      </c>
      <c r="G7" s="55">
        <f t="shared" ref="G7:G70" si="0">F7/E7*100</f>
        <v>112.5</v>
      </c>
      <c r="H7" s="73"/>
    </row>
    <row r="8" spans="1:8" s="19" customFormat="1" ht="53.25" customHeight="1" x14ac:dyDescent="0.25">
      <c r="A8" s="44">
        <v>3</v>
      </c>
      <c r="B8" s="85"/>
      <c r="C8" s="5" t="s">
        <v>10</v>
      </c>
      <c r="D8" s="5" t="s">
        <v>13</v>
      </c>
      <c r="E8" s="9">
        <v>99</v>
      </c>
      <c r="F8" s="9">
        <v>90</v>
      </c>
      <c r="G8" s="55">
        <f t="shared" si="0"/>
        <v>90.909090909090907</v>
      </c>
      <c r="H8" s="73" t="s">
        <v>125</v>
      </c>
    </row>
    <row r="9" spans="1:8" s="19" customFormat="1" ht="54.75" customHeight="1" x14ac:dyDescent="0.25">
      <c r="A9" s="44">
        <v>4</v>
      </c>
      <c r="B9" s="86"/>
      <c r="C9" s="5" t="s">
        <v>11</v>
      </c>
      <c r="D9" s="5" t="s">
        <v>13</v>
      </c>
      <c r="E9" s="9">
        <v>215</v>
      </c>
      <c r="F9" s="9">
        <v>198</v>
      </c>
      <c r="G9" s="55">
        <f t="shared" si="0"/>
        <v>92.093023255813961</v>
      </c>
      <c r="H9" s="73" t="s">
        <v>125</v>
      </c>
    </row>
    <row r="10" spans="1:8" s="19" customFormat="1" ht="30" customHeight="1" x14ac:dyDescent="0.25">
      <c r="A10" s="44">
        <v>5</v>
      </c>
      <c r="B10" s="84" t="s">
        <v>44</v>
      </c>
      <c r="C10" s="5" t="s">
        <v>8</v>
      </c>
      <c r="D10" s="5" t="s">
        <v>13</v>
      </c>
      <c r="E10" s="9">
        <v>1</v>
      </c>
      <c r="F10" s="9">
        <v>1</v>
      </c>
      <c r="G10" s="55">
        <f t="shared" si="0"/>
        <v>100</v>
      </c>
      <c r="H10" s="73"/>
    </row>
    <row r="11" spans="1:8" s="19" customFormat="1" ht="30" customHeight="1" x14ac:dyDescent="0.25">
      <c r="A11" s="44">
        <v>6</v>
      </c>
      <c r="B11" s="85"/>
      <c r="C11" s="5" t="s">
        <v>9</v>
      </c>
      <c r="D11" s="5" t="s">
        <v>13</v>
      </c>
      <c r="E11" s="9">
        <v>1</v>
      </c>
      <c r="F11" s="9">
        <v>1</v>
      </c>
      <c r="G11" s="55">
        <f t="shared" si="0"/>
        <v>100</v>
      </c>
      <c r="H11" s="73"/>
    </row>
    <row r="12" spans="1:8" s="19" customFormat="1" ht="30" customHeight="1" x14ac:dyDescent="0.25">
      <c r="A12" s="44">
        <v>7</v>
      </c>
      <c r="B12" s="85"/>
      <c r="C12" s="5" t="s">
        <v>10</v>
      </c>
      <c r="D12" s="5" t="s">
        <v>13</v>
      </c>
      <c r="E12" s="9">
        <v>69</v>
      </c>
      <c r="F12" s="9">
        <v>69</v>
      </c>
      <c r="G12" s="55">
        <f t="shared" si="0"/>
        <v>100</v>
      </c>
      <c r="H12" s="73"/>
    </row>
    <row r="13" spans="1:8" s="19" customFormat="1" ht="52.5" customHeight="1" x14ac:dyDescent="0.25">
      <c r="A13" s="44">
        <v>8</v>
      </c>
      <c r="B13" s="86"/>
      <c r="C13" s="5" t="s">
        <v>11</v>
      </c>
      <c r="D13" s="5" t="s">
        <v>13</v>
      </c>
      <c r="E13" s="9">
        <v>376</v>
      </c>
      <c r="F13" s="9">
        <v>351</v>
      </c>
      <c r="G13" s="55">
        <f t="shared" si="0"/>
        <v>93.351063829787222</v>
      </c>
      <c r="H13" s="73" t="s">
        <v>125</v>
      </c>
    </row>
    <row r="14" spans="1:8" s="19" customFormat="1" ht="30" customHeight="1" x14ac:dyDescent="0.25">
      <c r="A14" s="44">
        <v>9</v>
      </c>
      <c r="B14" s="84" t="s">
        <v>45</v>
      </c>
      <c r="C14" s="5" t="s">
        <v>8</v>
      </c>
      <c r="D14" s="5" t="s">
        <v>13</v>
      </c>
      <c r="E14" s="9">
        <v>0</v>
      </c>
      <c r="F14" s="9">
        <v>0</v>
      </c>
      <c r="G14" s="55"/>
      <c r="H14" s="73"/>
    </row>
    <row r="15" spans="1:8" s="19" customFormat="1" ht="30" customHeight="1" x14ac:dyDescent="0.25">
      <c r="A15" s="44">
        <v>10</v>
      </c>
      <c r="B15" s="85"/>
      <c r="C15" s="5" t="s">
        <v>9</v>
      </c>
      <c r="D15" s="5" t="s">
        <v>13</v>
      </c>
      <c r="E15" s="9">
        <v>0</v>
      </c>
      <c r="F15" s="9">
        <v>0</v>
      </c>
      <c r="G15" s="55"/>
      <c r="H15" s="73"/>
    </row>
    <row r="16" spans="1:8" s="19" customFormat="1" ht="30" customHeight="1" x14ac:dyDescent="0.25">
      <c r="A16" s="44">
        <v>11</v>
      </c>
      <c r="B16" s="85"/>
      <c r="C16" s="5" t="s">
        <v>10</v>
      </c>
      <c r="D16" s="5" t="s">
        <v>13</v>
      </c>
      <c r="E16" s="9">
        <v>0</v>
      </c>
      <c r="F16" s="9">
        <v>0</v>
      </c>
      <c r="G16" s="55"/>
      <c r="H16" s="73"/>
    </row>
    <row r="17" spans="1:8" ht="62.25" customHeight="1" x14ac:dyDescent="0.2">
      <c r="A17" s="44">
        <v>12</v>
      </c>
      <c r="B17" s="86"/>
      <c r="C17" s="5" t="s">
        <v>11</v>
      </c>
      <c r="D17" s="5" t="s">
        <v>13</v>
      </c>
      <c r="E17" s="9">
        <v>113</v>
      </c>
      <c r="F17" s="9">
        <v>112</v>
      </c>
      <c r="G17" s="55">
        <f t="shared" si="0"/>
        <v>99.115044247787608</v>
      </c>
      <c r="H17" s="73" t="s">
        <v>125</v>
      </c>
    </row>
    <row r="18" spans="1:8" ht="30" customHeight="1" x14ac:dyDescent="0.2">
      <c r="A18" s="44">
        <v>13</v>
      </c>
      <c r="B18" s="84" t="s">
        <v>94</v>
      </c>
      <c r="C18" s="5" t="s">
        <v>8</v>
      </c>
      <c r="D18" s="5" t="s">
        <v>13</v>
      </c>
      <c r="E18" s="9">
        <v>0</v>
      </c>
      <c r="F18" s="9">
        <v>0</v>
      </c>
      <c r="G18" s="55"/>
      <c r="H18" s="73"/>
    </row>
    <row r="19" spans="1:8" ht="30" customHeight="1" x14ac:dyDescent="0.2">
      <c r="A19" s="44">
        <v>14</v>
      </c>
      <c r="B19" s="85"/>
      <c r="C19" s="5" t="s">
        <v>9</v>
      </c>
      <c r="D19" s="5" t="s">
        <v>13</v>
      </c>
      <c r="E19" s="9">
        <v>0</v>
      </c>
      <c r="F19" s="9">
        <v>0</v>
      </c>
      <c r="G19" s="55"/>
      <c r="H19" s="73"/>
    </row>
    <row r="20" spans="1:8" ht="30" customHeight="1" x14ac:dyDescent="0.2">
      <c r="A20" s="44">
        <v>15</v>
      </c>
      <c r="B20" s="85"/>
      <c r="C20" s="5" t="s">
        <v>10</v>
      </c>
      <c r="D20" s="5" t="s">
        <v>13</v>
      </c>
      <c r="E20" s="9">
        <v>0</v>
      </c>
      <c r="F20" s="9">
        <v>0</v>
      </c>
      <c r="G20" s="55"/>
      <c r="H20" s="73"/>
    </row>
    <row r="21" spans="1:8" ht="30" customHeight="1" x14ac:dyDescent="0.2">
      <c r="A21" s="44">
        <v>16</v>
      </c>
      <c r="B21" s="86"/>
      <c r="C21" s="5" t="s">
        <v>11</v>
      </c>
      <c r="D21" s="5" t="s">
        <v>13</v>
      </c>
      <c r="E21" s="9">
        <v>15</v>
      </c>
      <c r="F21" s="9">
        <v>15</v>
      </c>
      <c r="G21" s="55">
        <f t="shared" si="0"/>
        <v>100</v>
      </c>
      <c r="H21" s="73"/>
    </row>
    <row r="22" spans="1:8" ht="30" customHeight="1" x14ac:dyDescent="0.2">
      <c r="A22" s="44">
        <v>17</v>
      </c>
      <c r="B22" s="84" t="s">
        <v>46</v>
      </c>
      <c r="C22" s="5" t="s">
        <v>8</v>
      </c>
      <c r="D22" s="5" t="s">
        <v>13</v>
      </c>
      <c r="E22" s="9">
        <v>5</v>
      </c>
      <c r="F22" s="9">
        <v>5</v>
      </c>
      <c r="G22" s="55">
        <f t="shared" si="0"/>
        <v>100</v>
      </c>
      <c r="H22" s="73"/>
    </row>
    <row r="23" spans="1:8" ht="30" customHeight="1" x14ac:dyDescent="0.2">
      <c r="A23" s="44">
        <v>18</v>
      </c>
      <c r="B23" s="85"/>
      <c r="C23" s="5" t="s">
        <v>9</v>
      </c>
      <c r="D23" s="5" t="s">
        <v>13</v>
      </c>
      <c r="E23" s="9">
        <v>24</v>
      </c>
      <c r="F23" s="9">
        <v>25</v>
      </c>
      <c r="G23" s="55">
        <f t="shared" si="0"/>
        <v>104.16666666666667</v>
      </c>
      <c r="H23" s="73"/>
    </row>
    <row r="24" spans="1:8" ht="58.5" customHeight="1" x14ac:dyDescent="0.2">
      <c r="A24" s="44">
        <v>19</v>
      </c>
      <c r="B24" s="85"/>
      <c r="C24" s="5" t="s">
        <v>10</v>
      </c>
      <c r="D24" s="5" t="s">
        <v>13</v>
      </c>
      <c r="E24" s="9">
        <v>99</v>
      </c>
      <c r="F24" s="9">
        <v>93</v>
      </c>
      <c r="G24" s="55">
        <f t="shared" si="0"/>
        <v>93.939393939393938</v>
      </c>
      <c r="H24" s="73" t="s">
        <v>125</v>
      </c>
    </row>
    <row r="25" spans="1:8" ht="30" customHeight="1" x14ac:dyDescent="0.2">
      <c r="A25" s="44">
        <v>20</v>
      </c>
      <c r="B25" s="86"/>
      <c r="C25" s="5" t="s">
        <v>11</v>
      </c>
      <c r="D25" s="5" t="s">
        <v>13</v>
      </c>
      <c r="E25" s="9">
        <v>365</v>
      </c>
      <c r="F25" s="9">
        <v>381</v>
      </c>
      <c r="G25" s="55">
        <f t="shared" si="0"/>
        <v>104.38356164383562</v>
      </c>
      <c r="H25" s="73"/>
    </row>
    <row r="26" spans="1:8" ht="30" customHeight="1" x14ac:dyDescent="0.2">
      <c r="A26" s="44">
        <v>21</v>
      </c>
      <c r="B26" s="84" t="s">
        <v>47</v>
      </c>
      <c r="C26" s="5" t="s">
        <v>8</v>
      </c>
      <c r="D26" s="5" t="s">
        <v>13</v>
      </c>
      <c r="E26" s="9">
        <v>0</v>
      </c>
      <c r="F26" s="9">
        <v>0</v>
      </c>
      <c r="G26" s="55"/>
      <c r="H26" s="73"/>
    </row>
    <row r="27" spans="1:8" ht="30" customHeight="1" x14ac:dyDescent="0.2">
      <c r="A27" s="44">
        <v>22</v>
      </c>
      <c r="B27" s="85"/>
      <c r="C27" s="5" t="s">
        <v>9</v>
      </c>
      <c r="D27" s="5" t="s">
        <v>13</v>
      </c>
      <c r="E27" s="9">
        <v>2</v>
      </c>
      <c r="F27" s="9">
        <v>3</v>
      </c>
      <c r="G27" s="55">
        <f t="shared" si="0"/>
        <v>150</v>
      </c>
      <c r="H27" s="73"/>
    </row>
    <row r="28" spans="1:8" ht="30" customHeight="1" x14ac:dyDescent="0.2">
      <c r="A28" s="44">
        <v>23</v>
      </c>
      <c r="B28" s="85"/>
      <c r="C28" s="5" t="s">
        <v>10</v>
      </c>
      <c r="D28" s="5" t="s">
        <v>13</v>
      </c>
      <c r="E28" s="9">
        <v>18</v>
      </c>
      <c r="F28" s="9">
        <v>18</v>
      </c>
      <c r="G28" s="55">
        <f t="shared" si="0"/>
        <v>100</v>
      </c>
      <c r="H28" s="73"/>
    </row>
    <row r="29" spans="1:8" ht="57" customHeight="1" x14ac:dyDescent="0.2">
      <c r="A29" s="44">
        <v>24</v>
      </c>
      <c r="B29" s="86"/>
      <c r="C29" s="5" t="s">
        <v>11</v>
      </c>
      <c r="D29" s="5" t="s">
        <v>13</v>
      </c>
      <c r="E29" s="9">
        <v>99</v>
      </c>
      <c r="F29" s="9">
        <v>94</v>
      </c>
      <c r="G29" s="55">
        <f t="shared" si="0"/>
        <v>94.949494949494948</v>
      </c>
      <c r="H29" s="73" t="s">
        <v>125</v>
      </c>
    </row>
    <row r="30" spans="1:8" ht="30" customHeight="1" x14ac:dyDescent="0.2">
      <c r="A30" s="44">
        <v>25</v>
      </c>
      <c r="B30" s="84" t="s">
        <v>48</v>
      </c>
      <c r="C30" s="5" t="s">
        <v>8</v>
      </c>
      <c r="D30" s="5" t="s">
        <v>13</v>
      </c>
      <c r="E30" s="9">
        <v>0</v>
      </c>
      <c r="F30" s="9">
        <v>0</v>
      </c>
      <c r="G30" s="55"/>
      <c r="H30" s="73"/>
    </row>
    <row r="31" spans="1:8" ht="30" customHeight="1" x14ac:dyDescent="0.2">
      <c r="A31" s="44">
        <v>26</v>
      </c>
      <c r="B31" s="85"/>
      <c r="C31" s="5" t="s">
        <v>9</v>
      </c>
      <c r="D31" s="5" t="s">
        <v>13</v>
      </c>
      <c r="E31" s="9">
        <v>2</v>
      </c>
      <c r="F31" s="9">
        <v>2</v>
      </c>
      <c r="G31" s="55">
        <f t="shared" si="0"/>
        <v>100</v>
      </c>
      <c r="H31" s="73"/>
    </row>
    <row r="32" spans="1:8" ht="54.75" customHeight="1" x14ac:dyDescent="0.2">
      <c r="A32" s="44">
        <v>27</v>
      </c>
      <c r="B32" s="85"/>
      <c r="C32" s="5" t="s">
        <v>10</v>
      </c>
      <c r="D32" s="5" t="s">
        <v>13</v>
      </c>
      <c r="E32" s="9">
        <v>106</v>
      </c>
      <c r="F32" s="9">
        <v>97</v>
      </c>
      <c r="G32" s="55">
        <f t="shared" si="0"/>
        <v>91.509433962264154</v>
      </c>
      <c r="H32" s="73" t="s">
        <v>125</v>
      </c>
    </row>
    <row r="33" spans="1:8" ht="54" customHeight="1" x14ac:dyDescent="0.2">
      <c r="A33" s="44">
        <v>28</v>
      </c>
      <c r="B33" s="86"/>
      <c r="C33" s="5" t="s">
        <v>11</v>
      </c>
      <c r="D33" s="5" t="s">
        <v>13</v>
      </c>
      <c r="E33" s="9">
        <v>281</v>
      </c>
      <c r="F33" s="9">
        <v>276</v>
      </c>
      <c r="G33" s="55">
        <f t="shared" si="0"/>
        <v>98.220640569395016</v>
      </c>
      <c r="H33" s="73" t="s">
        <v>125</v>
      </c>
    </row>
    <row r="34" spans="1:8" ht="30" customHeight="1" x14ac:dyDescent="0.2">
      <c r="A34" s="44">
        <v>29</v>
      </c>
      <c r="B34" s="84" t="s">
        <v>49</v>
      </c>
      <c r="C34" s="5" t="s">
        <v>8</v>
      </c>
      <c r="D34" s="5" t="s">
        <v>13</v>
      </c>
      <c r="E34" s="9">
        <v>1</v>
      </c>
      <c r="F34" s="9">
        <v>1</v>
      </c>
      <c r="G34" s="55">
        <f t="shared" si="0"/>
        <v>100</v>
      </c>
      <c r="H34" s="73"/>
    </row>
    <row r="35" spans="1:8" s="19" customFormat="1" ht="30" customHeight="1" x14ac:dyDescent="0.25">
      <c r="A35" s="44">
        <v>30</v>
      </c>
      <c r="B35" s="85"/>
      <c r="C35" s="5" t="s">
        <v>9</v>
      </c>
      <c r="D35" s="5" t="s">
        <v>13</v>
      </c>
      <c r="E35" s="9">
        <v>3</v>
      </c>
      <c r="F35" s="9">
        <v>3</v>
      </c>
      <c r="G35" s="55">
        <f t="shared" si="0"/>
        <v>100</v>
      </c>
      <c r="H35" s="73"/>
    </row>
    <row r="36" spans="1:8" s="19" customFormat="1" ht="53.25" customHeight="1" x14ac:dyDescent="0.25">
      <c r="A36" s="44">
        <v>31</v>
      </c>
      <c r="B36" s="85"/>
      <c r="C36" s="5" t="s">
        <v>10</v>
      </c>
      <c r="D36" s="5" t="s">
        <v>13</v>
      </c>
      <c r="E36" s="9">
        <v>24</v>
      </c>
      <c r="F36" s="41">
        <v>22</v>
      </c>
      <c r="G36" s="56">
        <f t="shared" si="0"/>
        <v>91.666666666666657</v>
      </c>
      <c r="H36" s="73" t="s">
        <v>125</v>
      </c>
    </row>
    <row r="37" spans="1:8" s="19" customFormat="1" ht="30" customHeight="1" x14ac:dyDescent="0.25">
      <c r="A37" s="44">
        <v>32</v>
      </c>
      <c r="B37" s="86"/>
      <c r="C37" s="5" t="s">
        <v>11</v>
      </c>
      <c r="D37" s="5" t="s">
        <v>13</v>
      </c>
      <c r="E37" s="9">
        <v>10</v>
      </c>
      <c r="F37" s="9">
        <v>10</v>
      </c>
      <c r="G37" s="55">
        <f t="shared" si="0"/>
        <v>100</v>
      </c>
      <c r="H37" s="73"/>
    </row>
    <row r="38" spans="1:8" s="19" customFormat="1" ht="30" customHeight="1" x14ac:dyDescent="0.25">
      <c r="A38" s="44">
        <v>33</v>
      </c>
      <c r="B38" s="84" t="s">
        <v>50</v>
      </c>
      <c r="C38" s="5" t="s">
        <v>8</v>
      </c>
      <c r="D38" s="5" t="s">
        <v>13</v>
      </c>
      <c r="E38" s="9">
        <v>0</v>
      </c>
      <c r="F38" s="9">
        <v>0</v>
      </c>
      <c r="G38" s="55"/>
      <c r="H38" s="73"/>
    </row>
    <row r="39" spans="1:8" s="19" customFormat="1" ht="30" customHeight="1" x14ac:dyDescent="0.25">
      <c r="A39" s="44">
        <v>34</v>
      </c>
      <c r="B39" s="85"/>
      <c r="C39" s="5" t="s">
        <v>9</v>
      </c>
      <c r="D39" s="5" t="s">
        <v>13</v>
      </c>
      <c r="E39" s="9">
        <v>6</v>
      </c>
      <c r="F39" s="9">
        <v>6</v>
      </c>
      <c r="G39" s="55">
        <f t="shared" si="0"/>
        <v>100</v>
      </c>
      <c r="H39" s="73"/>
    </row>
    <row r="40" spans="1:8" s="19" customFormat="1" ht="60.75" customHeight="1" x14ac:dyDescent="0.25">
      <c r="A40" s="44">
        <v>35</v>
      </c>
      <c r="B40" s="85"/>
      <c r="C40" s="5" t="s">
        <v>10</v>
      </c>
      <c r="D40" s="5" t="s">
        <v>13</v>
      </c>
      <c r="E40" s="9">
        <v>31</v>
      </c>
      <c r="F40" s="9">
        <v>29</v>
      </c>
      <c r="G40" s="55">
        <f t="shared" si="0"/>
        <v>93.548387096774192</v>
      </c>
      <c r="H40" s="73" t="s">
        <v>125</v>
      </c>
    </row>
    <row r="41" spans="1:8" s="19" customFormat="1" ht="56.25" customHeight="1" x14ac:dyDescent="0.25">
      <c r="A41" s="44">
        <v>36</v>
      </c>
      <c r="B41" s="86"/>
      <c r="C41" s="5" t="s">
        <v>11</v>
      </c>
      <c r="D41" s="5" t="s">
        <v>13</v>
      </c>
      <c r="E41" s="9">
        <v>99</v>
      </c>
      <c r="F41" s="9">
        <v>96</v>
      </c>
      <c r="G41" s="55">
        <f t="shared" si="0"/>
        <v>96.969696969696969</v>
      </c>
      <c r="H41" s="73" t="s">
        <v>125</v>
      </c>
    </row>
    <row r="42" spans="1:8" s="19" customFormat="1" ht="30" customHeight="1" x14ac:dyDescent="0.25">
      <c r="A42" s="44">
        <v>37</v>
      </c>
      <c r="B42" s="84" t="s">
        <v>51</v>
      </c>
      <c r="C42" s="5" t="s">
        <v>8</v>
      </c>
      <c r="D42" s="5" t="s">
        <v>13</v>
      </c>
      <c r="E42" s="9">
        <v>0</v>
      </c>
      <c r="F42" s="9">
        <v>0</v>
      </c>
      <c r="G42" s="55"/>
      <c r="H42" s="73"/>
    </row>
    <row r="43" spans="1:8" s="19" customFormat="1" ht="30" customHeight="1" x14ac:dyDescent="0.25">
      <c r="A43" s="44">
        <v>38</v>
      </c>
      <c r="B43" s="85"/>
      <c r="C43" s="5" t="s">
        <v>9</v>
      </c>
      <c r="D43" s="5" t="s">
        <v>13</v>
      </c>
      <c r="E43" s="9">
        <v>4</v>
      </c>
      <c r="F43" s="9">
        <v>4</v>
      </c>
      <c r="G43" s="55">
        <f t="shared" si="0"/>
        <v>100</v>
      </c>
      <c r="H43" s="73"/>
    </row>
    <row r="44" spans="1:8" s="19" customFormat="1" ht="52.5" customHeight="1" x14ac:dyDescent="0.25">
      <c r="A44" s="44">
        <v>39</v>
      </c>
      <c r="B44" s="85"/>
      <c r="C44" s="5" t="s">
        <v>10</v>
      </c>
      <c r="D44" s="5" t="s">
        <v>13</v>
      </c>
      <c r="E44" s="9">
        <v>91</v>
      </c>
      <c r="F44" s="9">
        <v>86</v>
      </c>
      <c r="G44" s="55">
        <f t="shared" si="0"/>
        <v>94.505494505494497</v>
      </c>
      <c r="H44" s="73" t="s">
        <v>125</v>
      </c>
    </row>
    <row r="45" spans="1:8" s="19" customFormat="1" ht="51" customHeight="1" x14ac:dyDescent="0.25">
      <c r="A45" s="44">
        <v>40</v>
      </c>
      <c r="B45" s="86"/>
      <c r="C45" s="5" t="s">
        <v>11</v>
      </c>
      <c r="D45" s="5" t="s">
        <v>13</v>
      </c>
      <c r="E45" s="9">
        <v>134</v>
      </c>
      <c r="F45" s="9">
        <v>126</v>
      </c>
      <c r="G45" s="55">
        <f t="shared" si="0"/>
        <v>94.029850746268664</v>
      </c>
      <c r="H45" s="73" t="s">
        <v>125</v>
      </c>
    </row>
    <row r="46" spans="1:8" s="19" customFormat="1" ht="30" customHeight="1" x14ac:dyDescent="0.25">
      <c r="A46" s="44">
        <v>41</v>
      </c>
      <c r="B46" s="84" t="s">
        <v>52</v>
      </c>
      <c r="C46" s="5" t="s">
        <v>8</v>
      </c>
      <c r="D46" s="5" t="s">
        <v>13</v>
      </c>
      <c r="E46" s="9">
        <v>0</v>
      </c>
      <c r="F46" s="9">
        <v>0</v>
      </c>
      <c r="G46" s="55"/>
      <c r="H46" s="73"/>
    </row>
    <row r="47" spans="1:8" s="19" customFormat="1" ht="30" customHeight="1" x14ac:dyDescent="0.25">
      <c r="A47" s="44">
        <v>42</v>
      </c>
      <c r="B47" s="85"/>
      <c r="C47" s="5" t="s">
        <v>9</v>
      </c>
      <c r="D47" s="5" t="s">
        <v>13</v>
      </c>
      <c r="E47" s="9">
        <v>0</v>
      </c>
      <c r="F47" s="9">
        <v>0</v>
      </c>
      <c r="G47" s="55"/>
      <c r="H47" s="73"/>
    </row>
    <row r="48" spans="1:8" s="19" customFormat="1" ht="54.75" customHeight="1" x14ac:dyDescent="0.25">
      <c r="A48" s="44">
        <v>43</v>
      </c>
      <c r="B48" s="85"/>
      <c r="C48" s="5" t="s">
        <v>10</v>
      </c>
      <c r="D48" s="5" t="s">
        <v>13</v>
      </c>
      <c r="E48" s="9">
        <v>34</v>
      </c>
      <c r="F48" s="9">
        <v>31</v>
      </c>
      <c r="G48" s="55">
        <f t="shared" si="0"/>
        <v>91.17647058823529</v>
      </c>
      <c r="H48" s="73" t="s">
        <v>125</v>
      </c>
    </row>
    <row r="49" spans="1:9" s="19" customFormat="1" ht="52.5" customHeight="1" x14ac:dyDescent="0.25">
      <c r="A49" s="44">
        <v>44</v>
      </c>
      <c r="B49" s="86"/>
      <c r="C49" s="5" t="s">
        <v>11</v>
      </c>
      <c r="D49" s="5" t="s">
        <v>13</v>
      </c>
      <c r="E49" s="9">
        <v>64</v>
      </c>
      <c r="F49" s="9">
        <v>58</v>
      </c>
      <c r="G49" s="55">
        <f t="shared" si="0"/>
        <v>90.625</v>
      </c>
      <c r="H49" s="73" t="s">
        <v>125</v>
      </c>
    </row>
    <row r="50" spans="1:9" s="19" customFormat="1" ht="30" customHeight="1" x14ac:dyDescent="0.25">
      <c r="A50" s="44">
        <v>45</v>
      </c>
      <c r="B50" s="84" t="s">
        <v>53</v>
      </c>
      <c r="C50" s="5" t="s">
        <v>8</v>
      </c>
      <c r="D50" s="5" t="s">
        <v>13</v>
      </c>
      <c r="E50" s="9">
        <v>0</v>
      </c>
      <c r="F50" s="9">
        <v>0</v>
      </c>
      <c r="G50" s="55"/>
      <c r="H50" s="73"/>
    </row>
    <row r="51" spans="1:9" ht="30" customHeight="1" x14ac:dyDescent="0.2">
      <c r="A51" s="44">
        <v>46</v>
      </c>
      <c r="B51" s="85"/>
      <c r="C51" s="5" t="s">
        <v>9</v>
      </c>
      <c r="D51" s="5" t="s">
        <v>13</v>
      </c>
      <c r="E51" s="9">
        <v>0</v>
      </c>
      <c r="F51" s="9">
        <v>0</v>
      </c>
      <c r="G51" s="55"/>
      <c r="H51" s="73"/>
    </row>
    <row r="52" spans="1:9" ht="61.5" customHeight="1" x14ac:dyDescent="0.2">
      <c r="A52" s="44">
        <v>47</v>
      </c>
      <c r="B52" s="85"/>
      <c r="C52" s="5" t="s">
        <v>10</v>
      </c>
      <c r="D52" s="5" t="s">
        <v>13</v>
      </c>
      <c r="E52" s="9">
        <v>10</v>
      </c>
      <c r="F52" s="9">
        <v>9</v>
      </c>
      <c r="G52" s="55">
        <f t="shared" si="0"/>
        <v>90</v>
      </c>
      <c r="H52" s="73" t="s">
        <v>125</v>
      </c>
    </row>
    <row r="53" spans="1:9" ht="30" customHeight="1" x14ac:dyDescent="0.2">
      <c r="A53" s="44">
        <v>48</v>
      </c>
      <c r="B53" s="86"/>
      <c r="C53" s="5" t="s">
        <v>11</v>
      </c>
      <c r="D53" s="5" t="s">
        <v>13</v>
      </c>
      <c r="E53" s="9">
        <v>32</v>
      </c>
      <c r="F53" s="9">
        <v>32</v>
      </c>
      <c r="G53" s="55">
        <f t="shared" si="0"/>
        <v>100</v>
      </c>
      <c r="H53" s="73"/>
    </row>
    <row r="54" spans="1:9" ht="30" customHeight="1" x14ac:dyDescent="0.2">
      <c r="A54" s="44">
        <v>49</v>
      </c>
      <c r="B54" s="84" t="s">
        <v>54</v>
      </c>
      <c r="C54" s="5" t="s">
        <v>8</v>
      </c>
      <c r="D54" s="5" t="s">
        <v>13</v>
      </c>
      <c r="E54" s="9">
        <v>0</v>
      </c>
      <c r="F54" s="9">
        <v>0</v>
      </c>
      <c r="G54" s="55"/>
      <c r="H54" s="73"/>
    </row>
    <row r="55" spans="1:9" ht="30" customHeight="1" x14ac:dyDescent="0.2">
      <c r="A55" s="44">
        <v>50</v>
      </c>
      <c r="B55" s="85"/>
      <c r="C55" s="5" t="s">
        <v>9</v>
      </c>
      <c r="D55" s="5" t="s">
        <v>13</v>
      </c>
      <c r="E55" s="9">
        <v>0</v>
      </c>
      <c r="F55" s="9">
        <v>0</v>
      </c>
      <c r="G55" s="55"/>
      <c r="H55" s="73"/>
    </row>
    <row r="56" spans="1:9" ht="30" customHeight="1" x14ac:dyDescent="0.2">
      <c r="A56" s="64">
        <v>51</v>
      </c>
      <c r="B56" s="85"/>
      <c r="C56" s="5" t="s">
        <v>10</v>
      </c>
      <c r="D56" s="5" t="s">
        <v>13</v>
      </c>
      <c r="E56" s="9">
        <v>7</v>
      </c>
      <c r="F56" s="9">
        <v>9</v>
      </c>
      <c r="G56" s="55">
        <f t="shared" si="0"/>
        <v>128.57142857142858</v>
      </c>
      <c r="H56" s="73"/>
    </row>
    <row r="57" spans="1:9" ht="53.25" customHeight="1" x14ac:dyDescent="0.2">
      <c r="A57" s="64">
        <v>52</v>
      </c>
      <c r="B57" s="86"/>
      <c r="C57" s="5" t="s">
        <v>11</v>
      </c>
      <c r="D57" s="5" t="s">
        <v>13</v>
      </c>
      <c r="E57" s="9">
        <v>27</v>
      </c>
      <c r="F57" s="9">
        <v>26</v>
      </c>
      <c r="G57" s="55">
        <f t="shared" si="0"/>
        <v>96.296296296296291</v>
      </c>
      <c r="H57" s="73" t="s">
        <v>125</v>
      </c>
    </row>
    <row r="58" spans="1:9" ht="12" hidden="1" customHeight="1" x14ac:dyDescent="0.2">
      <c r="A58" s="35"/>
      <c r="B58" s="84" t="s">
        <v>55</v>
      </c>
      <c r="C58" s="34" t="s">
        <v>8</v>
      </c>
      <c r="D58" s="29" t="s">
        <v>13</v>
      </c>
      <c r="E58" s="30">
        <v>0</v>
      </c>
      <c r="F58" s="30"/>
      <c r="G58" s="27"/>
      <c r="H58" s="27"/>
      <c r="I58" s="19" t="s">
        <v>18</v>
      </c>
    </row>
    <row r="59" spans="1:9" ht="30" customHeight="1" x14ac:dyDescent="0.2">
      <c r="A59" s="64">
        <v>53</v>
      </c>
      <c r="B59" s="85"/>
      <c r="C59" s="5" t="s">
        <v>9</v>
      </c>
      <c r="D59" s="5" t="s">
        <v>13</v>
      </c>
      <c r="E59" s="9">
        <v>1</v>
      </c>
      <c r="F59" s="9">
        <v>1</v>
      </c>
      <c r="G59" s="55">
        <f t="shared" si="0"/>
        <v>100</v>
      </c>
      <c r="H59" s="73"/>
    </row>
    <row r="60" spans="1:9" ht="30" customHeight="1" x14ac:dyDescent="0.2">
      <c r="A60" s="44">
        <v>54</v>
      </c>
      <c r="B60" s="85"/>
      <c r="C60" s="5" t="s">
        <v>10</v>
      </c>
      <c r="D60" s="5" t="s">
        <v>13</v>
      </c>
      <c r="E60" s="9">
        <v>146</v>
      </c>
      <c r="F60" s="9">
        <v>146</v>
      </c>
      <c r="G60" s="55">
        <f t="shared" si="0"/>
        <v>100</v>
      </c>
      <c r="H60" s="73"/>
    </row>
    <row r="61" spans="1:9" ht="30" customHeight="1" x14ac:dyDescent="0.2">
      <c r="A61" s="44">
        <v>55</v>
      </c>
      <c r="B61" s="86"/>
      <c r="C61" s="5" t="s">
        <v>11</v>
      </c>
      <c r="D61" s="5" t="s">
        <v>13</v>
      </c>
      <c r="E61" s="9">
        <v>230</v>
      </c>
      <c r="F61" s="9">
        <v>230</v>
      </c>
      <c r="G61" s="55">
        <f t="shared" si="0"/>
        <v>100</v>
      </c>
      <c r="H61" s="73"/>
    </row>
    <row r="62" spans="1:9" ht="12" hidden="1" customHeight="1" x14ac:dyDescent="0.2">
      <c r="A62" s="35"/>
      <c r="B62" s="84" t="s">
        <v>42</v>
      </c>
      <c r="C62" s="34" t="s">
        <v>8</v>
      </c>
      <c r="D62" s="29" t="s">
        <v>13</v>
      </c>
      <c r="E62" s="30">
        <v>0</v>
      </c>
      <c r="F62" s="30">
        <v>0</v>
      </c>
      <c r="G62" s="27"/>
      <c r="H62" s="27"/>
      <c r="I62" s="19" t="s">
        <v>18</v>
      </c>
    </row>
    <row r="63" spans="1:9" ht="30" customHeight="1" x14ac:dyDescent="0.2">
      <c r="A63" s="44">
        <v>56</v>
      </c>
      <c r="B63" s="85"/>
      <c r="C63" s="5" t="s">
        <v>9</v>
      </c>
      <c r="D63" s="5" t="s">
        <v>13</v>
      </c>
      <c r="E63" s="9">
        <v>0</v>
      </c>
      <c r="F63" s="9">
        <v>0</v>
      </c>
      <c r="G63" s="55"/>
      <c r="H63" s="73"/>
    </row>
    <row r="64" spans="1:9" ht="30" customHeight="1" x14ac:dyDescent="0.2">
      <c r="A64" s="44">
        <v>57</v>
      </c>
      <c r="B64" s="85"/>
      <c r="C64" s="5" t="s">
        <v>10</v>
      </c>
      <c r="D64" s="5" t="s">
        <v>13</v>
      </c>
      <c r="E64" s="9">
        <v>85</v>
      </c>
      <c r="F64" s="9">
        <v>85</v>
      </c>
      <c r="G64" s="55">
        <f t="shared" si="0"/>
        <v>100</v>
      </c>
      <c r="H64" s="73"/>
    </row>
    <row r="65" spans="1:9" ht="33" customHeight="1" x14ac:dyDescent="0.2">
      <c r="A65" s="44">
        <v>58</v>
      </c>
      <c r="B65" s="86"/>
      <c r="C65" s="5" t="s">
        <v>11</v>
      </c>
      <c r="D65" s="5" t="s">
        <v>13</v>
      </c>
      <c r="E65" s="9">
        <v>213</v>
      </c>
      <c r="F65" s="9">
        <v>213</v>
      </c>
      <c r="G65" s="55">
        <f t="shared" si="0"/>
        <v>100</v>
      </c>
      <c r="H65" s="73"/>
    </row>
    <row r="66" spans="1:9" ht="12" hidden="1" customHeight="1" x14ac:dyDescent="0.2">
      <c r="A66" s="35"/>
      <c r="B66" s="84" t="s">
        <v>43</v>
      </c>
      <c r="C66" s="34" t="s">
        <v>8</v>
      </c>
      <c r="D66" s="29" t="s">
        <v>13</v>
      </c>
      <c r="E66" s="30">
        <v>0</v>
      </c>
      <c r="F66" s="30"/>
      <c r="G66" s="27"/>
      <c r="H66" s="27"/>
      <c r="I66" s="19" t="s">
        <v>18</v>
      </c>
    </row>
    <row r="67" spans="1:9" ht="30" customHeight="1" x14ac:dyDescent="0.2">
      <c r="A67" s="63">
        <v>59</v>
      </c>
      <c r="B67" s="85"/>
      <c r="C67" s="5" t="s">
        <v>9</v>
      </c>
      <c r="D67" s="5" t="s">
        <v>13</v>
      </c>
      <c r="E67" s="9">
        <v>0</v>
      </c>
      <c r="F67" s="9">
        <v>0</v>
      </c>
      <c r="G67" s="9"/>
      <c r="H67" s="73"/>
    </row>
    <row r="68" spans="1:9" ht="30" x14ac:dyDescent="0.2">
      <c r="A68" s="63">
        <v>60</v>
      </c>
      <c r="B68" s="85"/>
      <c r="C68" s="5" t="s">
        <v>10</v>
      </c>
      <c r="D68" s="5" t="s">
        <v>13</v>
      </c>
      <c r="E68" s="9">
        <v>20</v>
      </c>
      <c r="F68" s="9">
        <v>20</v>
      </c>
      <c r="G68" s="9">
        <f t="shared" si="0"/>
        <v>100</v>
      </c>
      <c r="H68" s="73"/>
    </row>
    <row r="69" spans="1:9" ht="31.5" customHeight="1" x14ac:dyDescent="0.2">
      <c r="A69" s="63">
        <v>61</v>
      </c>
      <c r="B69" s="86"/>
      <c r="C69" s="5" t="s">
        <v>11</v>
      </c>
      <c r="D69" s="5" t="s">
        <v>13</v>
      </c>
      <c r="E69" s="9">
        <v>105</v>
      </c>
      <c r="F69" s="9">
        <v>105</v>
      </c>
      <c r="G69" s="9">
        <f t="shared" si="0"/>
        <v>100</v>
      </c>
      <c r="H69" s="73"/>
    </row>
    <row r="70" spans="1:9" ht="30" customHeight="1" x14ac:dyDescent="0.2">
      <c r="A70" s="44">
        <v>62</v>
      </c>
      <c r="B70" s="84" t="s">
        <v>56</v>
      </c>
      <c r="C70" s="5" t="s">
        <v>8</v>
      </c>
      <c r="D70" s="5" t="s">
        <v>13</v>
      </c>
      <c r="E70" s="9">
        <v>1</v>
      </c>
      <c r="F70" s="9">
        <v>1</v>
      </c>
      <c r="G70" s="55">
        <f t="shared" si="0"/>
        <v>100</v>
      </c>
      <c r="H70" s="73"/>
    </row>
    <row r="71" spans="1:9" ht="30" customHeight="1" x14ac:dyDescent="0.2">
      <c r="A71" s="44">
        <v>63</v>
      </c>
      <c r="B71" s="85"/>
      <c r="C71" s="5" t="s">
        <v>9</v>
      </c>
      <c r="D71" s="5" t="s">
        <v>13</v>
      </c>
      <c r="E71" s="9">
        <v>5</v>
      </c>
      <c r="F71" s="9">
        <v>5</v>
      </c>
      <c r="G71" s="55">
        <f t="shared" ref="G71:G133" si="1">F71/E71*100</f>
        <v>100</v>
      </c>
      <c r="H71" s="73"/>
    </row>
    <row r="72" spans="1:9" ht="30" customHeight="1" x14ac:dyDescent="0.2">
      <c r="A72" s="44">
        <v>64</v>
      </c>
      <c r="B72" s="85"/>
      <c r="C72" s="5" t="s">
        <v>10</v>
      </c>
      <c r="D72" s="5" t="s">
        <v>13</v>
      </c>
      <c r="E72" s="9">
        <v>181</v>
      </c>
      <c r="F72" s="9">
        <v>186</v>
      </c>
      <c r="G72" s="55">
        <f t="shared" si="1"/>
        <v>102.76243093922652</v>
      </c>
      <c r="H72" s="73"/>
    </row>
    <row r="73" spans="1:9" ht="51.75" customHeight="1" x14ac:dyDescent="0.2">
      <c r="A73" s="44">
        <v>65</v>
      </c>
      <c r="B73" s="86"/>
      <c r="C73" s="5" t="s">
        <v>11</v>
      </c>
      <c r="D73" s="5" t="s">
        <v>13</v>
      </c>
      <c r="E73" s="9">
        <v>324</v>
      </c>
      <c r="F73" s="9">
        <v>316</v>
      </c>
      <c r="G73" s="55">
        <f t="shared" si="1"/>
        <v>97.53086419753086</v>
      </c>
      <c r="H73" s="73" t="s">
        <v>125</v>
      </c>
    </row>
    <row r="74" spans="1:9" ht="30" customHeight="1" x14ac:dyDescent="0.2">
      <c r="A74" s="44">
        <v>66</v>
      </c>
      <c r="B74" s="84" t="s">
        <v>57</v>
      </c>
      <c r="C74" s="6" t="s">
        <v>8</v>
      </c>
      <c r="D74" s="6" t="s">
        <v>13</v>
      </c>
      <c r="E74" s="9">
        <v>0</v>
      </c>
      <c r="F74" s="9">
        <v>0</v>
      </c>
      <c r="G74" s="55"/>
      <c r="H74" s="73"/>
    </row>
    <row r="75" spans="1:9" ht="30" customHeight="1" x14ac:dyDescent="0.2">
      <c r="A75" s="44">
        <v>67</v>
      </c>
      <c r="B75" s="85"/>
      <c r="C75" s="6" t="s">
        <v>9</v>
      </c>
      <c r="D75" s="6" t="s">
        <v>13</v>
      </c>
      <c r="E75" s="9">
        <v>0</v>
      </c>
      <c r="F75" s="9">
        <v>0</v>
      </c>
      <c r="G75" s="55"/>
      <c r="H75" s="73"/>
    </row>
    <row r="76" spans="1:9" ht="30" customHeight="1" x14ac:dyDescent="0.2">
      <c r="A76" s="44">
        <v>68</v>
      </c>
      <c r="B76" s="85"/>
      <c r="C76" s="6" t="s">
        <v>10</v>
      </c>
      <c r="D76" s="6" t="s">
        <v>13</v>
      </c>
      <c r="E76" s="9">
        <v>20</v>
      </c>
      <c r="F76" s="9">
        <v>20</v>
      </c>
      <c r="G76" s="55">
        <f t="shared" si="1"/>
        <v>100</v>
      </c>
      <c r="H76" s="73"/>
    </row>
    <row r="77" spans="1:9" ht="30" customHeight="1" x14ac:dyDescent="0.2">
      <c r="A77" s="44">
        <v>69</v>
      </c>
      <c r="B77" s="86"/>
      <c r="C77" s="6" t="s">
        <v>11</v>
      </c>
      <c r="D77" s="6" t="s">
        <v>13</v>
      </c>
      <c r="E77" s="9">
        <v>274</v>
      </c>
      <c r="F77" s="9">
        <v>281</v>
      </c>
      <c r="G77" s="55">
        <f t="shared" si="1"/>
        <v>102.55474452554745</v>
      </c>
      <c r="H77" s="73"/>
    </row>
    <row r="78" spans="1:9" ht="30" customHeight="1" x14ac:dyDescent="0.2">
      <c r="A78" s="44">
        <v>70</v>
      </c>
      <c r="B78" s="84" t="s">
        <v>58</v>
      </c>
      <c r="C78" s="6" t="s">
        <v>8</v>
      </c>
      <c r="D78" s="6" t="s">
        <v>13</v>
      </c>
      <c r="E78" s="9">
        <v>2</v>
      </c>
      <c r="F78" s="9">
        <v>2</v>
      </c>
      <c r="G78" s="55">
        <f t="shared" si="1"/>
        <v>100</v>
      </c>
      <c r="H78" s="73"/>
    </row>
    <row r="79" spans="1:9" ht="30" customHeight="1" x14ac:dyDescent="0.2">
      <c r="A79" s="44">
        <v>71</v>
      </c>
      <c r="B79" s="85"/>
      <c r="C79" s="6" t="s">
        <v>9</v>
      </c>
      <c r="D79" s="6" t="s">
        <v>13</v>
      </c>
      <c r="E79" s="9">
        <v>0</v>
      </c>
      <c r="F79" s="9">
        <v>0</v>
      </c>
      <c r="G79" s="55"/>
      <c r="H79" s="73"/>
    </row>
    <row r="80" spans="1:9" ht="52.5" customHeight="1" x14ac:dyDescent="0.2">
      <c r="A80" s="44">
        <v>72</v>
      </c>
      <c r="B80" s="85"/>
      <c r="C80" s="6" t="s">
        <v>10</v>
      </c>
      <c r="D80" s="6" t="s">
        <v>13</v>
      </c>
      <c r="E80" s="9">
        <v>174</v>
      </c>
      <c r="F80" s="9">
        <v>162</v>
      </c>
      <c r="G80" s="55">
        <f t="shared" si="1"/>
        <v>93.103448275862064</v>
      </c>
      <c r="H80" s="73" t="s">
        <v>125</v>
      </c>
    </row>
    <row r="81" spans="1:9" ht="54.75" customHeight="1" x14ac:dyDescent="0.2">
      <c r="A81" s="44">
        <v>73</v>
      </c>
      <c r="B81" s="86"/>
      <c r="C81" s="6" t="s">
        <v>11</v>
      </c>
      <c r="D81" s="6" t="s">
        <v>13</v>
      </c>
      <c r="E81" s="9">
        <v>155</v>
      </c>
      <c r="F81" s="9">
        <v>150</v>
      </c>
      <c r="G81" s="55">
        <f t="shared" si="1"/>
        <v>96.774193548387103</v>
      </c>
      <c r="H81" s="73" t="s">
        <v>125</v>
      </c>
    </row>
    <row r="82" spans="1:9" ht="28.5" customHeight="1" x14ac:dyDescent="0.2">
      <c r="A82" s="63">
        <v>74</v>
      </c>
      <c r="B82" s="84" t="s">
        <v>89</v>
      </c>
      <c r="C82" s="6" t="s">
        <v>8</v>
      </c>
      <c r="D82" s="6" t="s">
        <v>13</v>
      </c>
      <c r="E82" s="9">
        <v>0</v>
      </c>
      <c r="F82" s="61">
        <v>0</v>
      </c>
      <c r="G82" s="62"/>
      <c r="H82" s="74"/>
    </row>
    <row r="83" spans="1:9" ht="28.5" customHeight="1" x14ac:dyDescent="0.2">
      <c r="A83" s="63">
        <v>75</v>
      </c>
      <c r="B83" s="85"/>
      <c r="C83" s="6" t="s">
        <v>9</v>
      </c>
      <c r="D83" s="6" t="s">
        <v>13</v>
      </c>
      <c r="E83" s="9">
        <v>0</v>
      </c>
      <c r="F83" s="61">
        <v>0</v>
      </c>
      <c r="G83" s="62"/>
      <c r="H83" s="74"/>
    </row>
    <row r="84" spans="1:9" ht="28.5" customHeight="1" x14ac:dyDescent="0.2">
      <c r="A84" s="63">
        <v>76</v>
      </c>
      <c r="B84" s="85"/>
      <c r="C84" s="6" t="s">
        <v>10</v>
      </c>
      <c r="D84" s="6" t="s">
        <v>13</v>
      </c>
      <c r="E84" s="9">
        <v>0</v>
      </c>
      <c r="F84" s="61">
        <v>0</v>
      </c>
      <c r="G84" s="62"/>
      <c r="H84" s="74"/>
    </row>
    <row r="85" spans="1:9" ht="58.5" customHeight="1" x14ac:dyDescent="0.2">
      <c r="A85" s="63">
        <v>77</v>
      </c>
      <c r="B85" s="86"/>
      <c r="C85" s="6" t="s">
        <v>11</v>
      </c>
      <c r="D85" s="6" t="s">
        <v>13</v>
      </c>
      <c r="E85" s="9">
        <v>25</v>
      </c>
      <c r="F85" s="61">
        <v>24</v>
      </c>
      <c r="G85" s="55">
        <f t="shared" si="1"/>
        <v>96</v>
      </c>
      <c r="H85" s="73" t="s">
        <v>125</v>
      </c>
    </row>
    <row r="86" spans="1:9" ht="28.5" hidden="1" customHeight="1" x14ac:dyDescent="0.2">
      <c r="A86" s="63"/>
      <c r="B86" s="84" t="s">
        <v>59</v>
      </c>
      <c r="C86" s="6" t="s">
        <v>124</v>
      </c>
      <c r="D86" s="6"/>
      <c r="E86" s="9"/>
      <c r="F86" s="61"/>
      <c r="G86" s="55"/>
      <c r="H86" s="62"/>
      <c r="I86" s="19" t="s">
        <v>18</v>
      </c>
    </row>
    <row r="87" spans="1:9" ht="30" customHeight="1" x14ac:dyDescent="0.2">
      <c r="A87" s="44">
        <v>78</v>
      </c>
      <c r="B87" s="85"/>
      <c r="C87" s="5" t="s">
        <v>9</v>
      </c>
      <c r="D87" s="5" t="s">
        <v>13</v>
      </c>
      <c r="E87" s="9">
        <v>0</v>
      </c>
      <c r="F87" s="9">
        <v>0</v>
      </c>
      <c r="G87" s="55"/>
      <c r="H87" s="73"/>
    </row>
    <row r="88" spans="1:9" ht="30" customHeight="1" x14ac:dyDescent="0.2">
      <c r="A88" s="44">
        <v>79</v>
      </c>
      <c r="B88" s="85"/>
      <c r="C88" s="5" t="s">
        <v>10</v>
      </c>
      <c r="D88" s="5" t="s">
        <v>13</v>
      </c>
      <c r="E88" s="9">
        <v>89</v>
      </c>
      <c r="F88" s="9">
        <v>96</v>
      </c>
      <c r="G88" s="55">
        <f t="shared" si="1"/>
        <v>107.86516853932584</v>
      </c>
      <c r="H88" s="73"/>
    </row>
    <row r="89" spans="1:9" ht="56.25" customHeight="1" x14ac:dyDescent="0.2">
      <c r="A89" s="44">
        <v>80</v>
      </c>
      <c r="B89" s="86"/>
      <c r="C89" s="5" t="s">
        <v>11</v>
      </c>
      <c r="D89" s="5" t="s">
        <v>13</v>
      </c>
      <c r="E89" s="9">
        <v>486</v>
      </c>
      <c r="F89" s="9">
        <v>479</v>
      </c>
      <c r="G89" s="55">
        <f t="shared" si="1"/>
        <v>98.559670781893004</v>
      </c>
      <c r="H89" s="73" t="s">
        <v>125</v>
      </c>
    </row>
    <row r="90" spans="1:9" ht="30" customHeight="1" x14ac:dyDescent="0.2">
      <c r="A90" s="44">
        <v>81</v>
      </c>
      <c r="B90" s="84" t="s">
        <v>60</v>
      </c>
      <c r="C90" s="6" t="s">
        <v>8</v>
      </c>
      <c r="D90" s="6" t="s">
        <v>13</v>
      </c>
      <c r="E90" s="9">
        <v>2</v>
      </c>
      <c r="F90" s="9">
        <v>3</v>
      </c>
      <c r="G90" s="55">
        <f t="shared" si="1"/>
        <v>150</v>
      </c>
      <c r="H90" s="73"/>
    </row>
    <row r="91" spans="1:9" ht="30" customHeight="1" x14ac:dyDescent="0.2">
      <c r="A91" s="44">
        <v>82</v>
      </c>
      <c r="B91" s="85"/>
      <c r="C91" s="6" t="s">
        <v>9</v>
      </c>
      <c r="D91" s="6" t="s">
        <v>13</v>
      </c>
      <c r="E91" s="9">
        <v>8</v>
      </c>
      <c r="F91" s="9">
        <v>8</v>
      </c>
      <c r="G91" s="55">
        <f t="shared" si="1"/>
        <v>100</v>
      </c>
      <c r="H91" s="73"/>
    </row>
    <row r="92" spans="1:9" ht="49.5" customHeight="1" x14ac:dyDescent="0.2">
      <c r="A92" s="44">
        <v>83</v>
      </c>
      <c r="B92" s="85"/>
      <c r="C92" s="6" t="s">
        <v>10</v>
      </c>
      <c r="D92" s="6" t="s">
        <v>13</v>
      </c>
      <c r="E92" s="9">
        <v>500</v>
      </c>
      <c r="F92" s="9">
        <v>457</v>
      </c>
      <c r="G92" s="55">
        <f t="shared" si="1"/>
        <v>91.4</v>
      </c>
      <c r="H92" s="73" t="s">
        <v>125</v>
      </c>
    </row>
    <row r="93" spans="1:9" ht="56.25" customHeight="1" x14ac:dyDescent="0.2">
      <c r="A93" s="44">
        <v>84</v>
      </c>
      <c r="B93" s="86"/>
      <c r="C93" s="6" t="s">
        <v>11</v>
      </c>
      <c r="D93" s="6" t="s">
        <v>13</v>
      </c>
      <c r="E93" s="9">
        <v>501</v>
      </c>
      <c r="F93" s="9">
        <v>484</v>
      </c>
      <c r="G93" s="55">
        <f t="shared" si="1"/>
        <v>96.606786427145707</v>
      </c>
      <c r="H93" s="73" t="s">
        <v>125</v>
      </c>
    </row>
    <row r="94" spans="1:9" ht="30" customHeight="1" x14ac:dyDescent="0.2">
      <c r="A94" s="44">
        <v>85</v>
      </c>
      <c r="B94" s="84" t="s">
        <v>61</v>
      </c>
      <c r="C94" s="6" t="s">
        <v>8</v>
      </c>
      <c r="D94" s="6" t="s">
        <v>13</v>
      </c>
      <c r="E94" s="9">
        <v>1</v>
      </c>
      <c r="F94" s="9">
        <v>1</v>
      </c>
      <c r="G94" s="55">
        <f t="shared" si="1"/>
        <v>100</v>
      </c>
      <c r="H94" s="73"/>
    </row>
    <row r="95" spans="1:9" ht="30" customHeight="1" x14ac:dyDescent="0.2">
      <c r="A95" s="44">
        <v>86</v>
      </c>
      <c r="B95" s="85"/>
      <c r="C95" s="6" t="s">
        <v>9</v>
      </c>
      <c r="D95" s="6" t="s">
        <v>13</v>
      </c>
      <c r="E95" s="9">
        <v>8</v>
      </c>
      <c r="F95" s="9">
        <v>8</v>
      </c>
      <c r="G95" s="55">
        <f t="shared" si="1"/>
        <v>100</v>
      </c>
      <c r="H95" s="73"/>
    </row>
    <row r="96" spans="1:9" ht="52.5" customHeight="1" x14ac:dyDescent="0.2">
      <c r="A96" s="44">
        <v>87</v>
      </c>
      <c r="B96" s="85"/>
      <c r="C96" s="6" t="s">
        <v>10</v>
      </c>
      <c r="D96" s="6" t="s">
        <v>13</v>
      </c>
      <c r="E96" s="9">
        <v>118</v>
      </c>
      <c r="F96" s="9">
        <v>108</v>
      </c>
      <c r="G96" s="55">
        <f t="shared" si="1"/>
        <v>91.525423728813564</v>
      </c>
      <c r="H96" s="73" t="s">
        <v>125</v>
      </c>
    </row>
    <row r="97" spans="1:9" ht="52.5" customHeight="1" x14ac:dyDescent="0.2">
      <c r="A97" s="44">
        <v>88</v>
      </c>
      <c r="B97" s="86"/>
      <c r="C97" s="6" t="s">
        <v>11</v>
      </c>
      <c r="D97" s="6" t="s">
        <v>13</v>
      </c>
      <c r="E97" s="9">
        <v>64</v>
      </c>
      <c r="F97" s="9">
        <v>61</v>
      </c>
      <c r="G97" s="55">
        <f t="shared" si="1"/>
        <v>95.3125</v>
      </c>
      <c r="H97" s="73" t="s">
        <v>125</v>
      </c>
    </row>
    <row r="98" spans="1:9" ht="30" customHeight="1" x14ac:dyDescent="0.2">
      <c r="A98" s="44">
        <v>89</v>
      </c>
      <c r="B98" s="84" t="s">
        <v>62</v>
      </c>
      <c r="C98" s="6" t="s">
        <v>8</v>
      </c>
      <c r="D98" s="6" t="s">
        <v>13</v>
      </c>
      <c r="E98" s="9">
        <v>0</v>
      </c>
      <c r="F98" s="9">
        <v>0</v>
      </c>
      <c r="G98" s="55"/>
      <c r="H98" s="73"/>
    </row>
    <row r="99" spans="1:9" ht="30" customHeight="1" x14ac:dyDescent="0.2">
      <c r="A99" s="44">
        <v>90</v>
      </c>
      <c r="B99" s="85"/>
      <c r="C99" s="6" t="s">
        <v>9</v>
      </c>
      <c r="D99" s="6" t="s">
        <v>13</v>
      </c>
      <c r="E99" s="9">
        <v>2</v>
      </c>
      <c r="F99" s="9">
        <v>2</v>
      </c>
      <c r="G99" s="55">
        <f t="shared" si="1"/>
        <v>100</v>
      </c>
      <c r="H99" s="73"/>
    </row>
    <row r="100" spans="1:9" ht="57" customHeight="1" x14ac:dyDescent="0.2">
      <c r="A100" s="44">
        <v>91</v>
      </c>
      <c r="B100" s="85"/>
      <c r="C100" s="6" t="s">
        <v>10</v>
      </c>
      <c r="D100" s="6" t="s">
        <v>13</v>
      </c>
      <c r="E100" s="9">
        <v>74</v>
      </c>
      <c r="F100" s="9">
        <v>69</v>
      </c>
      <c r="G100" s="55">
        <f t="shared" si="1"/>
        <v>93.243243243243242</v>
      </c>
      <c r="H100" s="73" t="s">
        <v>125</v>
      </c>
    </row>
    <row r="101" spans="1:9" ht="51.75" customHeight="1" x14ac:dyDescent="0.2">
      <c r="A101" s="44">
        <v>92</v>
      </c>
      <c r="B101" s="86"/>
      <c r="C101" s="6" t="s">
        <v>11</v>
      </c>
      <c r="D101" s="6" t="s">
        <v>13</v>
      </c>
      <c r="E101" s="9">
        <v>96</v>
      </c>
      <c r="F101" s="9">
        <v>86</v>
      </c>
      <c r="G101" s="55">
        <f t="shared" si="1"/>
        <v>89.583333333333343</v>
      </c>
      <c r="H101" s="73" t="s">
        <v>125</v>
      </c>
    </row>
    <row r="102" spans="1:9" ht="30" customHeight="1" x14ac:dyDescent="0.2">
      <c r="A102" s="44">
        <v>93</v>
      </c>
      <c r="B102" s="84" t="s">
        <v>63</v>
      </c>
      <c r="C102" s="6" t="s">
        <v>8</v>
      </c>
      <c r="D102" s="6" t="s">
        <v>13</v>
      </c>
      <c r="E102" s="9">
        <v>0</v>
      </c>
      <c r="F102" s="9">
        <v>0</v>
      </c>
      <c r="G102" s="55"/>
      <c r="H102" s="73"/>
    </row>
    <row r="103" spans="1:9" ht="30" customHeight="1" x14ac:dyDescent="0.2">
      <c r="A103" s="44">
        <v>94</v>
      </c>
      <c r="B103" s="85"/>
      <c r="C103" s="6" t="s">
        <v>9</v>
      </c>
      <c r="D103" s="6" t="s">
        <v>13</v>
      </c>
      <c r="E103" s="9">
        <v>0</v>
      </c>
      <c r="F103" s="9">
        <v>0</v>
      </c>
      <c r="G103" s="55"/>
      <c r="H103" s="73"/>
    </row>
    <row r="104" spans="1:9" ht="30" customHeight="1" x14ac:dyDescent="0.2">
      <c r="A104" s="44">
        <v>95</v>
      </c>
      <c r="B104" s="85"/>
      <c r="C104" s="6" t="s">
        <v>10</v>
      </c>
      <c r="D104" s="6" t="s">
        <v>13</v>
      </c>
      <c r="E104" s="9">
        <v>10</v>
      </c>
      <c r="F104" s="9">
        <v>12</v>
      </c>
      <c r="G104" s="55">
        <f t="shared" si="1"/>
        <v>120</v>
      </c>
      <c r="H104" s="73"/>
    </row>
    <row r="105" spans="1:9" ht="54.75" customHeight="1" x14ac:dyDescent="0.2">
      <c r="A105" s="44">
        <v>96</v>
      </c>
      <c r="B105" s="86"/>
      <c r="C105" s="6" t="s">
        <v>11</v>
      </c>
      <c r="D105" s="6" t="s">
        <v>13</v>
      </c>
      <c r="E105" s="9">
        <v>36</v>
      </c>
      <c r="F105" s="9">
        <v>35</v>
      </c>
      <c r="G105" s="55">
        <f t="shared" si="1"/>
        <v>97.222222222222214</v>
      </c>
      <c r="H105" s="73" t="s">
        <v>125</v>
      </c>
    </row>
    <row r="106" spans="1:9" ht="22.5" hidden="1" customHeight="1" x14ac:dyDescent="0.2">
      <c r="A106" s="37"/>
      <c r="B106" s="84" t="s">
        <v>64</v>
      </c>
      <c r="C106" s="34" t="s">
        <v>8</v>
      </c>
      <c r="D106" s="29" t="s">
        <v>13</v>
      </c>
      <c r="E106" s="31">
        <v>0</v>
      </c>
      <c r="F106" s="31"/>
      <c r="G106" s="20"/>
      <c r="H106" s="20"/>
      <c r="I106" s="19" t="s">
        <v>18</v>
      </c>
    </row>
    <row r="107" spans="1:9" ht="30" customHeight="1" x14ac:dyDescent="0.2">
      <c r="A107" s="44">
        <v>97</v>
      </c>
      <c r="B107" s="85"/>
      <c r="C107" s="5" t="s">
        <v>9</v>
      </c>
      <c r="D107" s="5" t="s">
        <v>13</v>
      </c>
      <c r="E107" s="9">
        <v>0</v>
      </c>
      <c r="F107" s="9">
        <v>0</v>
      </c>
      <c r="G107" s="55"/>
      <c r="H107" s="73"/>
    </row>
    <row r="108" spans="1:9" ht="30" customHeight="1" x14ac:dyDescent="0.2">
      <c r="A108" s="44">
        <v>98</v>
      </c>
      <c r="B108" s="85"/>
      <c r="C108" s="5" t="s">
        <v>10</v>
      </c>
      <c r="D108" s="5" t="s">
        <v>13</v>
      </c>
      <c r="E108" s="9">
        <v>94</v>
      </c>
      <c r="F108" s="9">
        <v>94</v>
      </c>
      <c r="G108" s="55">
        <f t="shared" si="1"/>
        <v>100</v>
      </c>
      <c r="H108" s="73"/>
    </row>
    <row r="109" spans="1:9" ht="53.25" customHeight="1" x14ac:dyDescent="0.2">
      <c r="A109" s="44">
        <v>99</v>
      </c>
      <c r="B109" s="86"/>
      <c r="C109" s="5" t="s">
        <v>11</v>
      </c>
      <c r="D109" s="5" t="s">
        <v>13</v>
      </c>
      <c r="E109" s="9">
        <v>207</v>
      </c>
      <c r="F109" s="9">
        <v>204</v>
      </c>
      <c r="G109" s="55">
        <f t="shared" si="1"/>
        <v>98.550724637681171</v>
      </c>
      <c r="H109" s="73" t="s">
        <v>125</v>
      </c>
    </row>
    <row r="110" spans="1:9" ht="22.5" hidden="1" customHeight="1" x14ac:dyDescent="0.2">
      <c r="A110" s="37"/>
      <c r="B110" s="84" t="s">
        <v>65</v>
      </c>
      <c r="C110" s="34" t="s">
        <v>8</v>
      </c>
      <c r="D110" s="29" t="s">
        <v>13</v>
      </c>
      <c r="E110" s="18">
        <v>0</v>
      </c>
      <c r="F110" s="18"/>
      <c r="G110" s="18"/>
      <c r="H110" s="18"/>
      <c r="I110" s="19" t="s">
        <v>18</v>
      </c>
    </row>
    <row r="111" spans="1:9" ht="30" customHeight="1" x14ac:dyDescent="0.2">
      <c r="A111" s="44">
        <v>100</v>
      </c>
      <c r="B111" s="85"/>
      <c r="C111" s="5" t="s">
        <v>9</v>
      </c>
      <c r="D111" s="5" t="s">
        <v>13</v>
      </c>
      <c r="E111" s="9">
        <v>0</v>
      </c>
      <c r="F111" s="9">
        <v>0</v>
      </c>
      <c r="G111" s="55"/>
      <c r="H111" s="73"/>
    </row>
    <row r="112" spans="1:9" ht="54" customHeight="1" x14ac:dyDescent="0.2">
      <c r="A112" s="44">
        <v>101</v>
      </c>
      <c r="B112" s="85"/>
      <c r="C112" s="5" t="s">
        <v>10</v>
      </c>
      <c r="D112" s="5" t="s">
        <v>13</v>
      </c>
      <c r="E112" s="9">
        <v>592</v>
      </c>
      <c r="F112" s="9">
        <v>556</v>
      </c>
      <c r="G112" s="55">
        <f t="shared" si="1"/>
        <v>93.918918918918919</v>
      </c>
      <c r="H112" s="73" t="s">
        <v>125</v>
      </c>
    </row>
    <row r="113" spans="1:9" ht="57" customHeight="1" x14ac:dyDescent="0.2">
      <c r="A113" s="44">
        <v>102</v>
      </c>
      <c r="B113" s="86"/>
      <c r="C113" s="5" t="s">
        <v>11</v>
      </c>
      <c r="D113" s="5" t="s">
        <v>13</v>
      </c>
      <c r="E113" s="9">
        <v>717</v>
      </c>
      <c r="F113" s="9">
        <v>696</v>
      </c>
      <c r="G113" s="55">
        <f t="shared" si="1"/>
        <v>97.071129707112974</v>
      </c>
      <c r="H113" s="73" t="s">
        <v>125</v>
      </c>
    </row>
    <row r="114" spans="1:9" ht="22.5" hidden="1" customHeight="1" x14ac:dyDescent="0.2">
      <c r="A114" s="35"/>
      <c r="B114" s="84" t="s">
        <v>66</v>
      </c>
      <c r="C114" s="34" t="s">
        <v>8</v>
      </c>
      <c r="D114" s="29" t="s">
        <v>13</v>
      </c>
      <c r="E114" s="31">
        <v>0</v>
      </c>
      <c r="F114" s="31"/>
      <c r="G114" s="20"/>
      <c r="H114" s="20"/>
      <c r="I114" s="19" t="s">
        <v>18</v>
      </c>
    </row>
    <row r="115" spans="1:9" ht="30.75" customHeight="1" x14ac:dyDescent="0.2">
      <c r="A115" s="44">
        <v>103</v>
      </c>
      <c r="B115" s="85"/>
      <c r="C115" s="5" t="s">
        <v>9</v>
      </c>
      <c r="D115" s="5" t="s">
        <v>13</v>
      </c>
      <c r="E115" s="9">
        <v>0</v>
      </c>
      <c r="F115" s="9">
        <v>0</v>
      </c>
      <c r="G115" s="55"/>
      <c r="H115" s="73"/>
    </row>
    <row r="116" spans="1:9" ht="30" customHeight="1" x14ac:dyDescent="0.2">
      <c r="A116" s="44">
        <v>104</v>
      </c>
      <c r="B116" s="85"/>
      <c r="C116" s="5" t="s">
        <v>10</v>
      </c>
      <c r="D116" s="5" t="s">
        <v>13</v>
      </c>
      <c r="E116" s="9">
        <v>196</v>
      </c>
      <c r="F116" s="9">
        <v>196</v>
      </c>
      <c r="G116" s="55">
        <f t="shared" si="1"/>
        <v>100</v>
      </c>
      <c r="H116" s="73"/>
    </row>
    <row r="117" spans="1:9" ht="54.75" customHeight="1" x14ac:dyDescent="0.2">
      <c r="A117" s="44">
        <v>105</v>
      </c>
      <c r="B117" s="86"/>
      <c r="C117" s="5" t="s">
        <v>11</v>
      </c>
      <c r="D117" s="5" t="s">
        <v>13</v>
      </c>
      <c r="E117" s="9">
        <v>49</v>
      </c>
      <c r="F117" s="9">
        <v>48</v>
      </c>
      <c r="G117" s="55">
        <f t="shared" si="1"/>
        <v>97.959183673469383</v>
      </c>
      <c r="H117" s="73" t="s">
        <v>125</v>
      </c>
    </row>
    <row r="118" spans="1:9" ht="22.5" hidden="1" customHeight="1" x14ac:dyDescent="0.2">
      <c r="A118" s="35"/>
      <c r="B118" s="84" t="s">
        <v>67</v>
      </c>
      <c r="C118" s="34" t="s">
        <v>8</v>
      </c>
      <c r="D118" s="29" t="s">
        <v>13</v>
      </c>
      <c r="E118" s="32">
        <v>0</v>
      </c>
      <c r="F118" s="32">
        <v>0</v>
      </c>
      <c r="G118" s="28"/>
      <c r="H118" s="28"/>
      <c r="I118" s="19" t="s">
        <v>18</v>
      </c>
    </row>
    <row r="119" spans="1:9" ht="30" customHeight="1" x14ac:dyDescent="0.2">
      <c r="A119" s="44">
        <v>106</v>
      </c>
      <c r="B119" s="85"/>
      <c r="C119" s="5" t="s">
        <v>9</v>
      </c>
      <c r="D119" s="5" t="s">
        <v>13</v>
      </c>
      <c r="E119" s="9">
        <v>0</v>
      </c>
      <c r="F119" s="9">
        <v>0</v>
      </c>
      <c r="G119" s="55"/>
      <c r="H119" s="73"/>
    </row>
    <row r="120" spans="1:9" ht="49.5" customHeight="1" x14ac:dyDescent="0.2">
      <c r="A120" s="44">
        <v>107</v>
      </c>
      <c r="B120" s="85"/>
      <c r="C120" s="5" t="s">
        <v>10</v>
      </c>
      <c r="D120" s="5" t="s">
        <v>13</v>
      </c>
      <c r="E120" s="9">
        <v>180</v>
      </c>
      <c r="F120" s="9">
        <v>179</v>
      </c>
      <c r="G120" s="55">
        <f t="shared" si="1"/>
        <v>99.444444444444443</v>
      </c>
      <c r="H120" s="73" t="s">
        <v>125</v>
      </c>
    </row>
    <row r="121" spans="1:9" ht="51.75" customHeight="1" x14ac:dyDescent="0.2">
      <c r="A121" s="44">
        <v>108</v>
      </c>
      <c r="B121" s="86"/>
      <c r="C121" s="5" t="s">
        <v>11</v>
      </c>
      <c r="D121" s="5" t="s">
        <v>13</v>
      </c>
      <c r="E121" s="9">
        <v>196</v>
      </c>
      <c r="F121" s="9">
        <v>194</v>
      </c>
      <c r="G121" s="55">
        <f t="shared" si="1"/>
        <v>98.979591836734699</v>
      </c>
      <c r="H121" s="73" t="s">
        <v>125</v>
      </c>
    </row>
    <row r="122" spans="1:9" ht="22.5" hidden="1" customHeight="1" x14ac:dyDescent="0.2">
      <c r="A122" s="35"/>
      <c r="B122" s="84" t="s">
        <v>68</v>
      </c>
      <c r="C122" s="34" t="s">
        <v>8</v>
      </c>
      <c r="D122" s="29" t="s">
        <v>13</v>
      </c>
      <c r="E122" s="32">
        <v>0</v>
      </c>
      <c r="F122" s="32"/>
      <c r="G122" s="28"/>
      <c r="H122" s="28"/>
      <c r="I122" s="19" t="s">
        <v>18</v>
      </c>
    </row>
    <row r="123" spans="1:9" ht="30" customHeight="1" x14ac:dyDescent="0.2">
      <c r="A123" s="44">
        <v>109</v>
      </c>
      <c r="B123" s="85"/>
      <c r="C123" s="5" t="s">
        <v>9</v>
      </c>
      <c r="D123" s="5" t="s">
        <v>13</v>
      </c>
      <c r="E123" s="9">
        <v>0</v>
      </c>
      <c r="F123" s="9">
        <v>0</v>
      </c>
      <c r="G123" s="55"/>
      <c r="H123" s="73"/>
    </row>
    <row r="124" spans="1:9" ht="30" customHeight="1" x14ac:dyDescent="0.2">
      <c r="A124" s="44">
        <v>110</v>
      </c>
      <c r="B124" s="85"/>
      <c r="C124" s="5" t="s">
        <v>10</v>
      </c>
      <c r="D124" s="5" t="s">
        <v>13</v>
      </c>
      <c r="E124" s="9">
        <v>80</v>
      </c>
      <c r="F124" s="9">
        <v>80</v>
      </c>
      <c r="G124" s="55">
        <f t="shared" si="1"/>
        <v>100</v>
      </c>
      <c r="H124" s="73"/>
    </row>
    <row r="125" spans="1:9" ht="30" customHeight="1" x14ac:dyDescent="0.2">
      <c r="A125" s="44">
        <v>111</v>
      </c>
      <c r="B125" s="86"/>
      <c r="C125" s="5" t="s">
        <v>11</v>
      </c>
      <c r="D125" s="5" t="s">
        <v>13</v>
      </c>
      <c r="E125" s="9">
        <v>48</v>
      </c>
      <c r="F125" s="9">
        <v>48</v>
      </c>
      <c r="G125" s="55">
        <f t="shared" si="1"/>
        <v>100</v>
      </c>
      <c r="H125" s="73"/>
    </row>
    <row r="126" spans="1:9" ht="22.5" hidden="1" customHeight="1" x14ac:dyDescent="0.2">
      <c r="A126" s="35"/>
      <c r="B126" s="84" t="s">
        <v>69</v>
      </c>
      <c r="C126" s="34" t="s">
        <v>8</v>
      </c>
      <c r="D126" s="29" t="s">
        <v>13</v>
      </c>
      <c r="E126" s="32">
        <v>0</v>
      </c>
      <c r="F126" s="32"/>
      <c r="G126" s="28"/>
      <c r="H126" s="28"/>
      <c r="I126" s="19" t="s">
        <v>18</v>
      </c>
    </row>
    <row r="127" spans="1:9" ht="30" customHeight="1" x14ac:dyDescent="0.2">
      <c r="A127" s="44">
        <v>112</v>
      </c>
      <c r="B127" s="85"/>
      <c r="C127" s="5" t="s">
        <v>9</v>
      </c>
      <c r="D127" s="5" t="s">
        <v>13</v>
      </c>
      <c r="E127" s="9">
        <v>0</v>
      </c>
      <c r="F127" s="9">
        <v>0</v>
      </c>
      <c r="G127" s="55"/>
      <c r="H127" s="73"/>
    </row>
    <row r="128" spans="1:9" ht="30" customHeight="1" x14ac:dyDescent="0.2">
      <c r="A128" s="44">
        <v>113</v>
      </c>
      <c r="B128" s="85"/>
      <c r="C128" s="5" t="s">
        <v>10</v>
      </c>
      <c r="D128" s="5" t="s">
        <v>13</v>
      </c>
      <c r="E128" s="9">
        <v>25</v>
      </c>
      <c r="F128" s="9">
        <v>25</v>
      </c>
      <c r="G128" s="55">
        <f t="shared" si="1"/>
        <v>100</v>
      </c>
      <c r="H128" s="73"/>
    </row>
    <row r="129" spans="1:9" ht="30" customHeight="1" x14ac:dyDescent="0.2">
      <c r="A129" s="44">
        <v>114</v>
      </c>
      <c r="B129" s="86"/>
      <c r="C129" s="5" t="s">
        <v>11</v>
      </c>
      <c r="D129" s="5" t="s">
        <v>13</v>
      </c>
      <c r="E129" s="9">
        <v>50</v>
      </c>
      <c r="F129" s="9">
        <v>50</v>
      </c>
      <c r="G129" s="55">
        <f t="shared" si="1"/>
        <v>100</v>
      </c>
      <c r="H129" s="73"/>
    </row>
    <row r="130" spans="1:9" ht="22.5" hidden="1" customHeight="1" x14ac:dyDescent="0.2">
      <c r="A130" s="35"/>
      <c r="B130" s="84" t="s">
        <v>70</v>
      </c>
      <c r="C130" s="34" t="s">
        <v>8</v>
      </c>
      <c r="D130" s="29" t="s">
        <v>13</v>
      </c>
      <c r="E130" s="31">
        <v>0</v>
      </c>
      <c r="F130" s="31"/>
      <c r="G130" s="20"/>
      <c r="H130" s="20"/>
      <c r="I130" s="19" t="s">
        <v>18</v>
      </c>
    </row>
    <row r="131" spans="1:9" ht="30" customHeight="1" x14ac:dyDescent="0.2">
      <c r="A131" s="44">
        <v>115</v>
      </c>
      <c r="B131" s="85"/>
      <c r="C131" s="5" t="s">
        <v>9</v>
      </c>
      <c r="D131" s="5" t="s">
        <v>13</v>
      </c>
      <c r="E131" s="9">
        <v>8</v>
      </c>
      <c r="F131" s="9">
        <v>8</v>
      </c>
      <c r="G131" s="55">
        <f t="shared" si="1"/>
        <v>100</v>
      </c>
      <c r="H131" s="73"/>
    </row>
    <row r="132" spans="1:9" ht="30" customHeight="1" x14ac:dyDescent="0.2">
      <c r="A132" s="44">
        <v>116</v>
      </c>
      <c r="B132" s="85"/>
      <c r="C132" s="5" t="s">
        <v>10</v>
      </c>
      <c r="D132" s="5" t="s">
        <v>13</v>
      </c>
      <c r="E132" s="9">
        <v>60</v>
      </c>
      <c r="F132" s="9">
        <v>60</v>
      </c>
      <c r="G132" s="55">
        <f t="shared" si="1"/>
        <v>100</v>
      </c>
      <c r="H132" s="73"/>
    </row>
    <row r="133" spans="1:9" ht="30" customHeight="1" x14ac:dyDescent="0.2">
      <c r="A133" s="44">
        <v>117</v>
      </c>
      <c r="B133" s="86"/>
      <c r="C133" s="5" t="s">
        <v>11</v>
      </c>
      <c r="D133" s="5" t="s">
        <v>13</v>
      </c>
      <c r="E133" s="9">
        <v>120</v>
      </c>
      <c r="F133" s="9">
        <v>120</v>
      </c>
      <c r="G133" s="55">
        <f t="shared" si="1"/>
        <v>100</v>
      </c>
      <c r="H133" s="73"/>
    </row>
    <row r="134" spans="1:9" ht="22.5" hidden="1" customHeight="1" x14ac:dyDescent="0.2">
      <c r="A134" s="35"/>
      <c r="B134" s="84" t="s">
        <v>71</v>
      </c>
      <c r="C134" s="34" t="s">
        <v>8</v>
      </c>
      <c r="D134" s="29" t="s">
        <v>13</v>
      </c>
      <c r="E134" s="32">
        <v>0</v>
      </c>
      <c r="F134" s="32"/>
      <c r="G134" s="28"/>
      <c r="H134" s="28"/>
      <c r="I134" s="19" t="s">
        <v>18</v>
      </c>
    </row>
    <row r="135" spans="1:9" ht="30" customHeight="1" x14ac:dyDescent="0.2">
      <c r="A135" s="44">
        <v>118</v>
      </c>
      <c r="B135" s="85"/>
      <c r="C135" s="5" t="s">
        <v>9</v>
      </c>
      <c r="D135" s="5" t="s">
        <v>13</v>
      </c>
      <c r="E135" s="9">
        <v>0</v>
      </c>
      <c r="F135" s="9">
        <v>0</v>
      </c>
      <c r="G135" s="55"/>
      <c r="H135" s="73"/>
    </row>
    <row r="136" spans="1:9" ht="30" customHeight="1" x14ac:dyDescent="0.2">
      <c r="A136" s="44">
        <v>119</v>
      </c>
      <c r="B136" s="85"/>
      <c r="C136" s="5" t="s">
        <v>10</v>
      </c>
      <c r="D136" s="5" t="s">
        <v>13</v>
      </c>
      <c r="E136" s="9">
        <v>0</v>
      </c>
      <c r="F136" s="9">
        <v>0</v>
      </c>
      <c r="G136" s="55"/>
      <c r="H136" s="73"/>
    </row>
    <row r="137" spans="1:9" ht="30" customHeight="1" x14ac:dyDescent="0.2">
      <c r="A137" s="44">
        <v>120</v>
      </c>
      <c r="B137" s="86"/>
      <c r="C137" s="5" t="s">
        <v>11</v>
      </c>
      <c r="D137" s="5" t="s">
        <v>13</v>
      </c>
      <c r="E137" s="9">
        <v>25</v>
      </c>
      <c r="F137" s="9">
        <v>25</v>
      </c>
      <c r="G137" s="55">
        <f t="shared" ref="G137:G198" si="2">F137/E137*100</f>
        <v>100</v>
      </c>
      <c r="H137" s="73"/>
    </row>
    <row r="138" spans="1:9" ht="22.5" hidden="1" customHeight="1" x14ac:dyDescent="0.2">
      <c r="A138" s="35"/>
      <c r="B138" s="84" t="s">
        <v>72</v>
      </c>
      <c r="C138" s="34" t="s">
        <v>8</v>
      </c>
      <c r="D138" s="29" t="s">
        <v>13</v>
      </c>
      <c r="E138" s="32">
        <v>0</v>
      </c>
      <c r="F138" s="32"/>
      <c r="G138" s="28"/>
      <c r="H138" s="28"/>
      <c r="I138" s="19" t="s">
        <v>18</v>
      </c>
    </row>
    <row r="139" spans="1:9" ht="30" customHeight="1" x14ac:dyDescent="0.2">
      <c r="A139" s="44">
        <v>121</v>
      </c>
      <c r="B139" s="85"/>
      <c r="C139" s="5" t="s">
        <v>9</v>
      </c>
      <c r="D139" s="5" t="s">
        <v>13</v>
      </c>
      <c r="E139" s="9">
        <v>0</v>
      </c>
      <c r="F139" s="9">
        <v>0</v>
      </c>
      <c r="G139" s="55"/>
      <c r="H139" s="73"/>
    </row>
    <row r="140" spans="1:9" ht="30" customHeight="1" x14ac:dyDescent="0.2">
      <c r="A140" s="44">
        <v>122</v>
      </c>
      <c r="B140" s="85"/>
      <c r="C140" s="5" t="s">
        <v>10</v>
      </c>
      <c r="D140" s="5" t="s">
        <v>13</v>
      </c>
      <c r="E140" s="9">
        <v>10</v>
      </c>
      <c r="F140" s="9">
        <v>10</v>
      </c>
      <c r="G140" s="55">
        <f t="shared" si="2"/>
        <v>100</v>
      </c>
      <c r="H140" s="73"/>
    </row>
    <row r="141" spans="1:9" ht="30" customHeight="1" x14ac:dyDescent="0.2">
      <c r="A141" s="44">
        <v>123</v>
      </c>
      <c r="B141" s="86"/>
      <c r="C141" s="5" t="s">
        <v>11</v>
      </c>
      <c r="D141" s="5" t="s">
        <v>13</v>
      </c>
      <c r="E141" s="9">
        <v>20</v>
      </c>
      <c r="F141" s="9">
        <v>20</v>
      </c>
      <c r="G141" s="55">
        <f t="shared" si="2"/>
        <v>100</v>
      </c>
      <c r="H141" s="73"/>
    </row>
    <row r="142" spans="1:9" ht="22.5" hidden="1" customHeight="1" x14ac:dyDescent="0.2">
      <c r="A142" s="35"/>
      <c r="B142" s="84" t="s">
        <v>73</v>
      </c>
      <c r="C142" s="34" t="s">
        <v>8</v>
      </c>
      <c r="D142" s="29" t="s">
        <v>13</v>
      </c>
      <c r="E142" s="32">
        <v>0</v>
      </c>
      <c r="F142" s="32"/>
      <c r="G142" s="28"/>
      <c r="H142" s="28"/>
      <c r="I142" s="19" t="s">
        <v>18</v>
      </c>
    </row>
    <row r="143" spans="1:9" ht="30" customHeight="1" x14ac:dyDescent="0.2">
      <c r="A143" s="44">
        <v>124</v>
      </c>
      <c r="B143" s="85"/>
      <c r="C143" s="5" t="s">
        <v>9</v>
      </c>
      <c r="D143" s="5" t="s">
        <v>13</v>
      </c>
      <c r="E143" s="9">
        <v>0</v>
      </c>
      <c r="F143" s="9">
        <v>0</v>
      </c>
      <c r="G143" s="55"/>
      <c r="H143" s="73"/>
    </row>
    <row r="144" spans="1:9" ht="30" customHeight="1" x14ac:dyDescent="0.2">
      <c r="A144" s="44">
        <v>125</v>
      </c>
      <c r="B144" s="85"/>
      <c r="C144" s="5" t="s">
        <v>10</v>
      </c>
      <c r="D144" s="5" t="s">
        <v>13</v>
      </c>
      <c r="E144" s="9">
        <v>0</v>
      </c>
      <c r="F144" s="9">
        <v>0</v>
      </c>
      <c r="G144" s="55"/>
      <c r="H144" s="73"/>
    </row>
    <row r="145" spans="1:9" ht="30" customHeight="1" x14ac:dyDescent="0.2">
      <c r="A145" s="44">
        <v>126</v>
      </c>
      <c r="B145" s="86"/>
      <c r="C145" s="5" t="s">
        <v>11</v>
      </c>
      <c r="D145" s="5" t="s">
        <v>13</v>
      </c>
      <c r="E145" s="9">
        <v>35</v>
      </c>
      <c r="F145" s="9">
        <v>35</v>
      </c>
      <c r="G145" s="55">
        <f t="shared" si="2"/>
        <v>100</v>
      </c>
      <c r="H145" s="73"/>
    </row>
    <row r="146" spans="1:9" ht="22.5" hidden="1" customHeight="1" x14ac:dyDescent="0.2">
      <c r="A146" s="35"/>
      <c r="B146" s="84" t="s">
        <v>74</v>
      </c>
      <c r="C146" s="34" t="s">
        <v>8</v>
      </c>
      <c r="D146" s="29" t="s">
        <v>13</v>
      </c>
      <c r="E146" s="32">
        <v>0</v>
      </c>
      <c r="F146" s="32"/>
      <c r="G146" s="28"/>
      <c r="H146" s="28"/>
      <c r="I146" s="19" t="s">
        <v>18</v>
      </c>
    </row>
    <row r="147" spans="1:9" ht="30" customHeight="1" x14ac:dyDescent="0.2">
      <c r="A147" s="44">
        <v>127</v>
      </c>
      <c r="B147" s="85"/>
      <c r="C147" s="5" t="s">
        <v>9</v>
      </c>
      <c r="D147" s="5" t="s">
        <v>13</v>
      </c>
      <c r="E147" s="9">
        <v>0</v>
      </c>
      <c r="F147" s="9">
        <v>0</v>
      </c>
      <c r="G147" s="55"/>
      <c r="H147" s="73"/>
    </row>
    <row r="148" spans="1:9" ht="30" customHeight="1" x14ac:dyDescent="0.2">
      <c r="A148" s="44">
        <v>128</v>
      </c>
      <c r="B148" s="85"/>
      <c r="C148" s="5" t="s">
        <v>10</v>
      </c>
      <c r="D148" s="5" t="s">
        <v>13</v>
      </c>
      <c r="E148" s="9">
        <v>9</v>
      </c>
      <c r="F148" s="9">
        <v>9</v>
      </c>
      <c r="G148" s="55">
        <f t="shared" si="2"/>
        <v>100</v>
      </c>
      <c r="H148" s="73"/>
    </row>
    <row r="149" spans="1:9" ht="52.5" customHeight="1" x14ac:dyDescent="0.2">
      <c r="A149" s="44">
        <v>129</v>
      </c>
      <c r="B149" s="86"/>
      <c r="C149" s="5" t="s">
        <v>11</v>
      </c>
      <c r="D149" s="5" t="s">
        <v>13</v>
      </c>
      <c r="E149" s="9">
        <v>128</v>
      </c>
      <c r="F149" s="9">
        <v>122</v>
      </c>
      <c r="G149" s="55">
        <f t="shared" si="2"/>
        <v>95.3125</v>
      </c>
      <c r="H149" s="73" t="s">
        <v>125</v>
      </c>
    </row>
    <row r="150" spans="1:9" ht="22.5" hidden="1" customHeight="1" x14ac:dyDescent="0.2">
      <c r="A150" s="35"/>
      <c r="B150" s="84" t="s">
        <v>75</v>
      </c>
      <c r="C150" s="34" t="s">
        <v>8</v>
      </c>
      <c r="D150" s="29" t="s">
        <v>13</v>
      </c>
      <c r="E150" s="32">
        <v>0</v>
      </c>
      <c r="F150" s="32"/>
      <c r="G150" s="28"/>
      <c r="H150" s="28"/>
      <c r="I150" s="19" t="s">
        <v>18</v>
      </c>
    </row>
    <row r="151" spans="1:9" ht="30" customHeight="1" x14ac:dyDescent="0.2">
      <c r="A151" s="44">
        <v>130</v>
      </c>
      <c r="B151" s="85"/>
      <c r="C151" s="5" t="s">
        <v>9</v>
      </c>
      <c r="D151" s="5" t="s">
        <v>13</v>
      </c>
      <c r="E151" s="9">
        <v>0</v>
      </c>
      <c r="F151" s="9">
        <v>0</v>
      </c>
      <c r="G151" s="55"/>
      <c r="H151" s="73"/>
    </row>
    <row r="152" spans="1:9" ht="51.75" customHeight="1" x14ac:dyDescent="0.2">
      <c r="A152" s="44">
        <v>131</v>
      </c>
      <c r="B152" s="85"/>
      <c r="C152" s="5" t="s">
        <v>10</v>
      </c>
      <c r="D152" s="5" t="s">
        <v>13</v>
      </c>
      <c r="E152" s="9">
        <v>27</v>
      </c>
      <c r="F152" s="9">
        <v>26</v>
      </c>
      <c r="G152" s="55">
        <f t="shared" si="2"/>
        <v>96.296296296296291</v>
      </c>
      <c r="H152" s="73" t="s">
        <v>125</v>
      </c>
    </row>
    <row r="153" spans="1:9" ht="30" customHeight="1" x14ac:dyDescent="0.2">
      <c r="A153" s="44">
        <v>132</v>
      </c>
      <c r="B153" s="86"/>
      <c r="C153" s="5" t="s">
        <v>11</v>
      </c>
      <c r="D153" s="5" t="s">
        <v>13</v>
      </c>
      <c r="E153" s="9">
        <v>40</v>
      </c>
      <c r="F153" s="9">
        <v>40</v>
      </c>
      <c r="G153" s="55">
        <f t="shared" si="2"/>
        <v>100</v>
      </c>
      <c r="H153" s="73"/>
    </row>
    <row r="154" spans="1:9" ht="22.5" hidden="1" customHeight="1" x14ac:dyDescent="0.2">
      <c r="A154" s="35"/>
      <c r="B154" s="84" t="s">
        <v>76</v>
      </c>
      <c r="C154" s="34" t="s">
        <v>8</v>
      </c>
      <c r="D154" s="29" t="s">
        <v>13</v>
      </c>
      <c r="E154" s="32">
        <v>0</v>
      </c>
      <c r="F154" s="32"/>
      <c r="G154" s="28"/>
      <c r="H154" s="28"/>
      <c r="I154" s="19" t="s">
        <v>18</v>
      </c>
    </row>
    <row r="155" spans="1:9" ht="30" customHeight="1" x14ac:dyDescent="0.2">
      <c r="A155" s="44">
        <v>133</v>
      </c>
      <c r="B155" s="85"/>
      <c r="C155" s="5" t="s">
        <v>9</v>
      </c>
      <c r="D155" s="5" t="s">
        <v>13</v>
      </c>
      <c r="E155" s="9">
        <v>0</v>
      </c>
      <c r="F155" s="9">
        <v>0</v>
      </c>
      <c r="G155" s="55"/>
      <c r="H155" s="73"/>
    </row>
    <row r="156" spans="1:9" ht="30" customHeight="1" x14ac:dyDescent="0.2">
      <c r="A156" s="44">
        <v>134</v>
      </c>
      <c r="B156" s="85"/>
      <c r="C156" s="5" t="s">
        <v>10</v>
      </c>
      <c r="D156" s="5" t="s">
        <v>13</v>
      </c>
      <c r="E156" s="9">
        <v>10</v>
      </c>
      <c r="F156" s="9">
        <v>10</v>
      </c>
      <c r="G156" s="55">
        <f t="shared" si="2"/>
        <v>100</v>
      </c>
      <c r="H156" s="73"/>
    </row>
    <row r="157" spans="1:9" ht="30" customHeight="1" x14ac:dyDescent="0.2">
      <c r="A157" s="44">
        <v>135</v>
      </c>
      <c r="B157" s="86"/>
      <c r="C157" s="5" t="s">
        <v>11</v>
      </c>
      <c r="D157" s="5" t="s">
        <v>13</v>
      </c>
      <c r="E157" s="9">
        <v>85</v>
      </c>
      <c r="F157" s="9">
        <v>88</v>
      </c>
      <c r="G157" s="55">
        <f t="shared" si="2"/>
        <v>103.5294117647059</v>
      </c>
      <c r="H157" s="73"/>
    </row>
    <row r="158" spans="1:9" ht="22.5" hidden="1" customHeight="1" x14ac:dyDescent="0.2">
      <c r="A158" s="35"/>
      <c r="B158" s="84" t="s">
        <v>77</v>
      </c>
      <c r="C158" s="34" t="s">
        <v>8</v>
      </c>
      <c r="D158" s="29" t="s">
        <v>13</v>
      </c>
      <c r="E158" s="32">
        <v>0</v>
      </c>
      <c r="F158" s="32"/>
      <c r="G158" s="28"/>
      <c r="H158" s="28"/>
      <c r="I158" s="19" t="s">
        <v>18</v>
      </c>
    </row>
    <row r="159" spans="1:9" ht="30" customHeight="1" x14ac:dyDescent="0.2">
      <c r="A159" s="44">
        <v>136</v>
      </c>
      <c r="B159" s="85"/>
      <c r="C159" s="5" t="s">
        <v>9</v>
      </c>
      <c r="D159" s="5" t="s">
        <v>13</v>
      </c>
      <c r="E159" s="9">
        <v>0</v>
      </c>
      <c r="F159" s="9">
        <v>0</v>
      </c>
      <c r="G159" s="55"/>
      <c r="H159" s="73"/>
    </row>
    <row r="160" spans="1:9" ht="52.5" customHeight="1" x14ac:dyDescent="0.2">
      <c r="A160" s="44">
        <v>137</v>
      </c>
      <c r="B160" s="85"/>
      <c r="C160" s="5" t="s">
        <v>10</v>
      </c>
      <c r="D160" s="5" t="s">
        <v>13</v>
      </c>
      <c r="E160" s="9">
        <v>25</v>
      </c>
      <c r="F160" s="9">
        <v>23</v>
      </c>
      <c r="G160" s="55">
        <f t="shared" si="2"/>
        <v>92</v>
      </c>
      <c r="H160" s="73" t="s">
        <v>125</v>
      </c>
    </row>
    <row r="161" spans="1:9" ht="48.75" customHeight="1" x14ac:dyDescent="0.2">
      <c r="A161" s="44">
        <v>138</v>
      </c>
      <c r="B161" s="86"/>
      <c r="C161" s="5" t="s">
        <v>11</v>
      </c>
      <c r="D161" s="5" t="s">
        <v>13</v>
      </c>
      <c r="E161" s="9">
        <v>77</v>
      </c>
      <c r="F161" s="9">
        <v>75</v>
      </c>
      <c r="G161" s="55">
        <f t="shared" si="2"/>
        <v>97.402597402597408</v>
      </c>
      <c r="H161" s="73" t="s">
        <v>125</v>
      </c>
    </row>
    <row r="162" spans="1:9" ht="22.5" hidden="1" customHeight="1" x14ac:dyDescent="0.2">
      <c r="A162" s="35"/>
      <c r="B162" s="84" t="s">
        <v>78</v>
      </c>
      <c r="C162" s="34" t="s">
        <v>8</v>
      </c>
      <c r="D162" s="29" t="s">
        <v>13</v>
      </c>
      <c r="E162" s="33">
        <v>0</v>
      </c>
      <c r="F162" s="33"/>
      <c r="G162" s="26"/>
      <c r="H162" s="26"/>
      <c r="I162" s="19" t="s">
        <v>18</v>
      </c>
    </row>
    <row r="163" spans="1:9" ht="30" customHeight="1" x14ac:dyDescent="0.2">
      <c r="A163" s="44">
        <v>139</v>
      </c>
      <c r="B163" s="85"/>
      <c r="C163" s="5" t="s">
        <v>9</v>
      </c>
      <c r="D163" s="5" t="s">
        <v>13</v>
      </c>
      <c r="E163" s="9">
        <v>0</v>
      </c>
      <c r="F163" s="9">
        <v>0</v>
      </c>
      <c r="G163" s="55"/>
      <c r="H163" s="73"/>
    </row>
    <row r="164" spans="1:9" ht="30" customHeight="1" x14ac:dyDescent="0.2">
      <c r="A164" s="44">
        <v>140</v>
      </c>
      <c r="B164" s="85"/>
      <c r="C164" s="5" t="s">
        <v>10</v>
      </c>
      <c r="D164" s="5" t="s">
        <v>13</v>
      </c>
      <c r="E164" s="9">
        <v>12</v>
      </c>
      <c r="F164" s="9">
        <v>12</v>
      </c>
      <c r="G164" s="55">
        <f t="shared" si="2"/>
        <v>100</v>
      </c>
      <c r="H164" s="73"/>
    </row>
    <row r="165" spans="1:9" ht="54.75" customHeight="1" x14ac:dyDescent="0.2">
      <c r="A165" s="44">
        <v>141</v>
      </c>
      <c r="B165" s="86"/>
      <c r="C165" s="5" t="s">
        <v>11</v>
      </c>
      <c r="D165" s="5" t="s">
        <v>13</v>
      </c>
      <c r="E165" s="9">
        <v>33</v>
      </c>
      <c r="F165" s="9">
        <v>32</v>
      </c>
      <c r="G165" s="55">
        <f t="shared" si="2"/>
        <v>96.969696969696969</v>
      </c>
      <c r="H165" s="73" t="s">
        <v>125</v>
      </c>
    </row>
    <row r="166" spans="1:9" ht="22.5" hidden="1" customHeight="1" x14ac:dyDescent="0.2">
      <c r="A166" s="35"/>
      <c r="B166" s="84" t="s">
        <v>79</v>
      </c>
      <c r="C166" s="34" t="s">
        <v>8</v>
      </c>
      <c r="D166" s="29" t="s">
        <v>13</v>
      </c>
      <c r="E166" s="33">
        <v>0</v>
      </c>
      <c r="F166" s="33"/>
      <c r="G166" s="26"/>
      <c r="H166" s="26"/>
      <c r="I166" s="19" t="s">
        <v>18</v>
      </c>
    </row>
    <row r="167" spans="1:9" ht="30" customHeight="1" x14ac:dyDescent="0.2">
      <c r="A167" s="44">
        <v>142</v>
      </c>
      <c r="B167" s="85"/>
      <c r="C167" s="5" t="s">
        <v>9</v>
      </c>
      <c r="D167" s="5" t="s">
        <v>13</v>
      </c>
      <c r="E167" s="9">
        <v>0</v>
      </c>
      <c r="F167" s="9">
        <v>0</v>
      </c>
      <c r="G167" s="55"/>
      <c r="H167" s="73"/>
    </row>
    <row r="168" spans="1:9" ht="30" customHeight="1" x14ac:dyDescent="0.2">
      <c r="A168" s="44">
        <v>143</v>
      </c>
      <c r="B168" s="85"/>
      <c r="C168" s="5" t="s">
        <v>10</v>
      </c>
      <c r="D168" s="5" t="s">
        <v>13</v>
      </c>
      <c r="E168" s="9">
        <v>0</v>
      </c>
      <c r="F168" s="9">
        <v>0</v>
      </c>
      <c r="G168" s="55"/>
      <c r="H168" s="73"/>
    </row>
    <row r="169" spans="1:9" ht="30" customHeight="1" x14ac:dyDescent="0.2">
      <c r="A169" s="44">
        <v>144</v>
      </c>
      <c r="B169" s="86"/>
      <c r="C169" s="5" t="s">
        <v>11</v>
      </c>
      <c r="D169" s="5" t="s">
        <v>13</v>
      </c>
      <c r="E169" s="9">
        <v>42</v>
      </c>
      <c r="F169" s="9">
        <v>46</v>
      </c>
      <c r="G169" s="55">
        <f t="shared" si="2"/>
        <v>109.52380952380953</v>
      </c>
      <c r="H169" s="73"/>
    </row>
    <row r="170" spans="1:9" ht="22.5" hidden="1" customHeight="1" x14ac:dyDescent="0.2">
      <c r="A170" s="35"/>
      <c r="B170" s="84" t="s">
        <v>80</v>
      </c>
      <c r="C170" s="34" t="s">
        <v>8</v>
      </c>
      <c r="D170" s="29" t="s">
        <v>13</v>
      </c>
      <c r="E170" s="33">
        <v>0</v>
      </c>
      <c r="F170" s="33"/>
      <c r="G170" s="26"/>
      <c r="H170" s="26"/>
      <c r="I170" s="19" t="s">
        <v>18</v>
      </c>
    </row>
    <row r="171" spans="1:9" ht="30" customHeight="1" x14ac:dyDescent="0.2">
      <c r="A171" s="44">
        <v>145</v>
      </c>
      <c r="B171" s="85"/>
      <c r="C171" s="5" t="s">
        <v>9</v>
      </c>
      <c r="D171" s="5" t="s">
        <v>13</v>
      </c>
      <c r="E171" s="9">
        <v>0</v>
      </c>
      <c r="F171" s="9">
        <v>0</v>
      </c>
      <c r="G171" s="55"/>
      <c r="H171" s="73"/>
    </row>
    <row r="172" spans="1:9" ht="30" customHeight="1" x14ac:dyDescent="0.2">
      <c r="A172" s="44">
        <v>146</v>
      </c>
      <c r="B172" s="85"/>
      <c r="C172" s="5" t="s">
        <v>10</v>
      </c>
      <c r="D172" s="5" t="s">
        <v>13</v>
      </c>
      <c r="E172" s="9">
        <v>0</v>
      </c>
      <c r="F172" s="9">
        <v>0</v>
      </c>
      <c r="G172" s="55"/>
      <c r="H172" s="73"/>
    </row>
    <row r="173" spans="1:9" ht="51" customHeight="1" x14ac:dyDescent="0.2">
      <c r="A173" s="44">
        <v>147</v>
      </c>
      <c r="B173" s="86"/>
      <c r="C173" s="5" t="s">
        <v>11</v>
      </c>
      <c r="D173" s="5" t="s">
        <v>13</v>
      </c>
      <c r="E173" s="9">
        <v>89</v>
      </c>
      <c r="F173" s="9">
        <v>88</v>
      </c>
      <c r="G173" s="55">
        <f t="shared" si="2"/>
        <v>98.876404494382015</v>
      </c>
      <c r="H173" s="73" t="s">
        <v>125</v>
      </c>
    </row>
    <row r="174" spans="1:9" ht="22.5" hidden="1" customHeight="1" x14ac:dyDescent="0.2">
      <c r="A174" s="35"/>
      <c r="B174" s="84" t="s">
        <v>81</v>
      </c>
      <c r="C174" s="34" t="s">
        <v>8</v>
      </c>
      <c r="D174" s="29" t="s">
        <v>13</v>
      </c>
      <c r="E174" s="33">
        <v>0</v>
      </c>
      <c r="F174" s="33"/>
      <c r="G174" s="26"/>
      <c r="H174" s="26"/>
      <c r="I174" s="19" t="s">
        <v>18</v>
      </c>
    </row>
    <row r="175" spans="1:9" ht="30" customHeight="1" x14ac:dyDescent="0.2">
      <c r="A175" s="44">
        <v>148</v>
      </c>
      <c r="B175" s="85"/>
      <c r="C175" s="5" t="s">
        <v>9</v>
      </c>
      <c r="D175" s="5" t="s">
        <v>13</v>
      </c>
      <c r="E175" s="9">
        <v>0</v>
      </c>
      <c r="F175" s="9">
        <v>0</v>
      </c>
      <c r="G175" s="55"/>
      <c r="H175" s="73"/>
    </row>
    <row r="176" spans="1:9" ht="55.5" customHeight="1" x14ac:dyDescent="0.2">
      <c r="A176" s="44">
        <v>149</v>
      </c>
      <c r="B176" s="85"/>
      <c r="C176" s="5" t="s">
        <v>10</v>
      </c>
      <c r="D176" s="5" t="s">
        <v>13</v>
      </c>
      <c r="E176" s="9">
        <v>12</v>
      </c>
      <c r="F176" s="9">
        <v>11</v>
      </c>
      <c r="G176" s="55">
        <f t="shared" si="2"/>
        <v>91.666666666666657</v>
      </c>
      <c r="H176" s="73" t="s">
        <v>125</v>
      </c>
    </row>
    <row r="177" spans="1:9" ht="51.75" customHeight="1" x14ac:dyDescent="0.2">
      <c r="A177" s="44">
        <v>150</v>
      </c>
      <c r="B177" s="86"/>
      <c r="C177" s="5" t="s">
        <v>11</v>
      </c>
      <c r="D177" s="5" t="s">
        <v>13</v>
      </c>
      <c r="E177" s="9">
        <v>40</v>
      </c>
      <c r="F177" s="9">
        <v>38</v>
      </c>
      <c r="G177" s="55">
        <f t="shared" si="2"/>
        <v>95</v>
      </c>
      <c r="H177" s="73" t="s">
        <v>125</v>
      </c>
    </row>
    <row r="178" spans="1:9" ht="22.5" hidden="1" customHeight="1" x14ac:dyDescent="0.2">
      <c r="A178" s="35"/>
      <c r="B178" s="84" t="s">
        <v>82</v>
      </c>
      <c r="C178" s="34" t="s">
        <v>8</v>
      </c>
      <c r="D178" s="29" t="s">
        <v>13</v>
      </c>
      <c r="E178" s="33">
        <v>0</v>
      </c>
      <c r="F178" s="33"/>
      <c r="G178" s="26"/>
      <c r="H178" s="26"/>
      <c r="I178" s="19" t="s">
        <v>18</v>
      </c>
    </row>
    <row r="179" spans="1:9" ht="30" customHeight="1" x14ac:dyDescent="0.2">
      <c r="A179" s="44">
        <v>151</v>
      </c>
      <c r="B179" s="85"/>
      <c r="C179" s="5" t="s">
        <v>9</v>
      </c>
      <c r="D179" s="5" t="s">
        <v>13</v>
      </c>
      <c r="E179" s="9">
        <v>0</v>
      </c>
      <c r="F179" s="9">
        <v>0</v>
      </c>
      <c r="G179" s="55"/>
      <c r="H179" s="73"/>
    </row>
    <row r="180" spans="1:9" ht="60" customHeight="1" x14ac:dyDescent="0.2">
      <c r="A180" s="44">
        <v>152</v>
      </c>
      <c r="B180" s="85"/>
      <c r="C180" s="5" t="s">
        <v>10</v>
      </c>
      <c r="D180" s="5" t="s">
        <v>13</v>
      </c>
      <c r="E180" s="9">
        <v>28</v>
      </c>
      <c r="F180" s="9">
        <v>27</v>
      </c>
      <c r="G180" s="55">
        <f t="shared" si="2"/>
        <v>96.428571428571431</v>
      </c>
      <c r="H180" s="73" t="s">
        <v>125</v>
      </c>
    </row>
    <row r="181" spans="1:9" ht="56.25" customHeight="1" x14ac:dyDescent="0.2">
      <c r="A181" s="44">
        <v>153</v>
      </c>
      <c r="B181" s="86"/>
      <c r="C181" s="5" t="s">
        <v>11</v>
      </c>
      <c r="D181" s="5" t="s">
        <v>13</v>
      </c>
      <c r="E181" s="9">
        <v>56</v>
      </c>
      <c r="F181" s="9">
        <v>53</v>
      </c>
      <c r="G181" s="55">
        <f t="shared" si="2"/>
        <v>94.642857142857139</v>
      </c>
      <c r="H181" s="73" t="s">
        <v>125</v>
      </c>
    </row>
    <row r="182" spans="1:9" ht="22.5" hidden="1" customHeight="1" x14ac:dyDescent="0.2">
      <c r="A182" s="35"/>
      <c r="B182" s="84" t="s">
        <v>83</v>
      </c>
      <c r="C182" s="34" t="s">
        <v>8</v>
      </c>
      <c r="D182" s="29" t="s">
        <v>13</v>
      </c>
      <c r="E182" s="33">
        <v>0</v>
      </c>
      <c r="F182" s="33"/>
      <c r="G182" s="26"/>
      <c r="H182" s="26"/>
      <c r="I182" s="19" t="s">
        <v>18</v>
      </c>
    </row>
    <row r="183" spans="1:9" ht="30" customHeight="1" x14ac:dyDescent="0.2">
      <c r="A183" s="44">
        <v>154</v>
      </c>
      <c r="B183" s="85"/>
      <c r="C183" s="5" t="s">
        <v>9</v>
      </c>
      <c r="D183" s="5" t="s">
        <v>13</v>
      </c>
      <c r="E183" s="9">
        <v>0</v>
      </c>
      <c r="F183" s="9">
        <v>0</v>
      </c>
      <c r="G183" s="55"/>
      <c r="H183" s="73"/>
    </row>
    <row r="184" spans="1:9" ht="30" customHeight="1" x14ac:dyDescent="0.2">
      <c r="A184" s="44">
        <v>155</v>
      </c>
      <c r="B184" s="85"/>
      <c r="C184" s="5" t="s">
        <v>10</v>
      </c>
      <c r="D184" s="5" t="s">
        <v>13</v>
      </c>
      <c r="E184" s="9">
        <v>0</v>
      </c>
      <c r="F184" s="9">
        <v>0</v>
      </c>
      <c r="G184" s="55"/>
      <c r="H184" s="73"/>
    </row>
    <row r="185" spans="1:9" ht="30" customHeight="1" x14ac:dyDescent="0.2">
      <c r="A185" s="44">
        <v>156</v>
      </c>
      <c r="B185" s="86"/>
      <c r="C185" s="5" t="s">
        <v>11</v>
      </c>
      <c r="D185" s="5" t="s">
        <v>13</v>
      </c>
      <c r="E185" s="9">
        <v>37</v>
      </c>
      <c r="F185" s="9">
        <v>37</v>
      </c>
      <c r="G185" s="55">
        <f t="shared" si="2"/>
        <v>100</v>
      </c>
      <c r="H185" s="73"/>
    </row>
    <row r="186" spans="1:9" ht="22.5" hidden="1" customHeight="1" x14ac:dyDescent="0.2">
      <c r="A186" s="35"/>
      <c r="B186" s="60"/>
      <c r="C186" s="34" t="s">
        <v>8</v>
      </c>
      <c r="D186" s="29" t="s">
        <v>13</v>
      </c>
      <c r="E186" s="32">
        <v>0</v>
      </c>
      <c r="F186" s="32"/>
      <c r="G186" s="28"/>
      <c r="H186" s="28"/>
      <c r="I186" s="19" t="s">
        <v>18</v>
      </c>
    </row>
    <row r="187" spans="1:9" ht="30" customHeight="1" x14ac:dyDescent="0.2">
      <c r="A187" s="63">
        <v>157</v>
      </c>
      <c r="B187" s="84" t="s">
        <v>90</v>
      </c>
      <c r="C187" s="5" t="s">
        <v>9</v>
      </c>
      <c r="D187" s="5" t="s">
        <v>13</v>
      </c>
      <c r="E187" s="9">
        <v>0</v>
      </c>
      <c r="F187" s="9">
        <v>0</v>
      </c>
      <c r="G187" s="9"/>
      <c r="H187" s="73"/>
    </row>
    <row r="188" spans="1:9" ht="30" x14ac:dyDescent="0.2">
      <c r="A188" s="63">
        <v>158</v>
      </c>
      <c r="B188" s="85"/>
      <c r="C188" s="5" t="s">
        <v>10</v>
      </c>
      <c r="D188" s="5" t="s">
        <v>13</v>
      </c>
      <c r="E188" s="9">
        <v>0</v>
      </c>
      <c r="F188" s="9">
        <v>0</v>
      </c>
      <c r="G188" s="9"/>
      <c r="H188" s="73"/>
    </row>
    <row r="189" spans="1:9" ht="29.25" customHeight="1" x14ac:dyDescent="0.2">
      <c r="A189" s="63">
        <v>159</v>
      </c>
      <c r="B189" s="86"/>
      <c r="C189" s="5" t="s">
        <v>11</v>
      </c>
      <c r="D189" s="5" t="s">
        <v>13</v>
      </c>
      <c r="E189" s="9">
        <v>24</v>
      </c>
      <c r="F189" s="9">
        <v>24</v>
      </c>
      <c r="G189" s="55">
        <f t="shared" si="2"/>
        <v>100</v>
      </c>
      <c r="H189" s="73"/>
    </row>
    <row r="190" spans="1:9" ht="30" customHeight="1" x14ac:dyDescent="0.2">
      <c r="A190" s="63">
        <v>160</v>
      </c>
      <c r="B190" s="84" t="s">
        <v>91</v>
      </c>
      <c r="C190" s="5" t="s">
        <v>9</v>
      </c>
      <c r="D190" s="5" t="s">
        <v>13</v>
      </c>
      <c r="E190" s="9">
        <v>0</v>
      </c>
      <c r="F190" s="9">
        <v>0</v>
      </c>
      <c r="G190" s="55"/>
      <c r="H190" s="73"/>
    </row>
    <row r="191" spans="1:9" ht="30" x14ac:dyDescent="0.2">
      <c r="A191" s="63">
        <v>161</v>
      </c>
      <c r="B191" s="85"/>
      <c r="C191" s="5" t="s">
        <v>10</v>
      </c>
      <c r="D191" s="5" t="s">
        <v>13</v>
      </c>
      <c r="E191" s="9">
        <v>0</v>
      </c>
      <c r="F191" s="9">
        <v>0</v>
      </c>
      <c r="G191" s="55"/>
      <c r="H191" s="73"/>
    </row>
    <row r="192" spans="1:9" ht="32.25" customHeight="1" x14ac:dyDescent="0.2">
      <c r="A192" s="63">
        <v>162</v>
      </c>
      <c r="B192" s="86"/>
      <c r="C192" s="5" t="s">
        <v>11</v>
      </c>
      <c r="D192" s="5" t="s">
        <v>13</v>
      </c>
      <c r="E192" s="9">
        <v>14</v>
      </c>
      <c r="F192" s="9">
        <v>14</v>
      </c>
      <c r="G192" s="55">
        <f t="shared" si="2"/>
        <v>100</v>
      </c>
      <c r="H192" s="73"/>
    </row>
    <row r="193" spans="1:9" ht="32.25" customHeight="1" x14ac:dyDescent="0.2">
      <c r="A193" s="63">
        <v>163</v>
      </c>
      <c r="B193" s="84" t="s">
        <v>85</v>
      </c>
      <c r="C193" s="5" t="s">
        <v>9</v>
      </c>
      <c r="D193" s="5" t="s">
        <v>13</v>
      </c>
      <c r="E193" s="9">
        <v>0</v>
      </c>
      <c r="F193" s="9">
        <v>0</v>
      </c>
      <c r="G193" s="55"/>
      <c r="H193" s="73"/>
    </row>
    <row r="194" spans="1:9" ht="32.25" customHeight="1" x14ac:dyDescent="0.2">
      <c r="A194" s="63">
        <v>164</v>
      </c>
      <c r="B194" s="85"/>
      <c r="C194" s="5" t="s">
        <v>10</v>
      </c>
      <c r="D194" s="5" t="s">
        <v>13</v>
      </c>
      <c r="E194" s="9">
        <v>33</v>
      </c>
      <c r="F194" s="9">
        <v>35</v>
      </c>
      <c r="G194" s="55">
        <f t="shared" si="2"/>
        <v>106.06060606060606</v>
      </c>
      <c r="H194" s="73"/>
    </row>
    <row r="195" spans="1:9" ht="54.75" customHeight="1" x14ac:dyDescent="0.2">
      <c r="A195" s="63">
        <v>165</v>
      </c>
      <c r="B195" s="85"/>
      <c r="C195" s="5" t="s">
        <v>11</v>
      </c>
      <c r="D195" s="5" t="s">
        <v>13</v>
      </c>
      <c r="E195" s="9">
        <v>91</v>
      </c>
      <c r="F195" s="9">
        <v>87</v>
      </c>
      <c r="G195" s="55">
        <f t="shared" si="2"/>
        <v>95.604395604395606</v>
      </c>
      <c r="H195" s="73" t="s">
        <v>125</v>
      </c>
    </row>
    <row r="196" spans="1:9" ht="30" customHeight="1" x14ac:dyDescent="0.2">
      <c r="A196" s="44">
        <v>166</v>
      </c>
      <c r="B196" s="85" t="s">
        <v>95</v>
      </c>
      <c r="C196" s="5" t="s">
        <v>9</v>
      </c>
      <c r="D196" s="5" t="s">
        <v>13</v>
      </c>
      <c r="E196" s="9">
        <v>0</v>
      </c>
      <c r="F196" s="9">
        <v>0</v>
      </c>
      <c r="G196" s="55"/>
      <c r="H196" s="73"/>
    </row>
    <row r="197" spans="1:9" ht="30" customHeight="1" x14ac:dyDescent="0.2">
      <c r="A197" s="44">
        <v>167</v>
      </c>
      <c r="B197" s="85"/>
      <c r="C197" s="5" t="s">
        <v>10</v>
      </c>
      <c r="D197" s="5" t="s">
        <v>13</v>
      </c>
      <c r="E197" s="9">
        <v>9</v>
      </c>
      <c r="F197" s="9">
        <v>9</v>
      </c>
      <c r="G197" s="55">
        <f t="shared" si="2"/>
        <v>100</v>
      </c>
      <c r="H197" s="73"/>
    </row>
    <row r="198" spans="1:9" ht="53.25" customHeight="1" x14ac:dyDescent="0.2">
      <c r="A198" s="44">
        <v>168</v>
      </c>
      <c r="B198" s="86"/>
      <c r="C198" s="5" t="s">
        <v>11</v>
      </c>
      <c r="D198" s="5" t="s">
        <v>13</v>
      </c>
      <c r="E198" s="9">
        <v>137</v>
      </c>
      <c r="F198" s="9">
        <v>135</v>
      </c>
      <c r="G198" s="55">
        <f t="shared" si="2"/>
        <v>98.540145985401466</v>
      </c>
      <c r="H198" s="73" t="s">
        <v>125</v>
      </c>
    </row>
    <row r="199" spans="1:9" ht="22.5" hidden="1" customHeight="1" x14ac:dyDescent="0.2">
      <c r="A199" s="35"/>
      <c r="B199" s="84" t="s">
        <v>84</v>
      </c>
      <c r="C199" s="34" t="s">
        <v>8</v>
      </c>
      <c r="D199" s="29" t="s">
        <v>13</v>
      </c>
      <c r="E199" s="32">
        <v>0</v>
      </c>
      <c r="F199" s="32"/>
      <c r="G199" s="28"/>
      <c r="H199" s="28"/>
      <c r="I199" s="19" t="s">
        <v>18</v>
      </c>
    </row>
    <row r="200" spans="1:9" ht="30" customHeight="1" x14ac:dyDescent="0.2">
      <c r="A200" s="44">
        <v>169</v>
      </c>
      <c r="B200" s="85"/>
      <c r="C200" s="5" t="s">
        <v>9</v>
      </c>
      <c r="D200" s="5" t="s">
        <v>13</v>
      </c>
      <c r="E200" s="9">
        <v>0</v>
      </c>
      <c r="F200" s="9">
        <v>0</v>
      </c>
      <c r="G200" s="55"/>
      <c r="H200" s="73"/>
    </row>
    <row r="201" spans="1:9" ht="30" customHeight="1" x14ac:dyDescent="0.2">
      <c r="A201" s="44">
        <v>170</v>
      </c>
      <c r="B201" s="85"/>
      <c r="C201" s="5" t="s">
        <v>10</v>
      </c>
      <c r="D201" s="5" t="s">
        <v>13</v>
      </c>
      <c r="E201" s="9">
        <v>12</v>
      </c>
      <c r="F201" s="9">
        <v>12</v>
      </c>
      <c r="G201" s="55">
        <f t="shared" ref="G201:G247" si="3">F201/E201*100</f>
        <v>100</v>
      </c>
      <c r="H201" s="73"/>
    </row>
    <row r="202" spans="1:9" ht="30" customHeight="1" x14ac:dyDescent="0.2">
      <c r="A202" s="44">
        <v>171</v>
      </c>
      <c r="B202" s="86"/>
      <c r="C202" s="5" t="s">
        <v>11</v>
      </c>
      <c r="D202" s="5" t="s">
        <v>13</v>
      </c>
      <c r="E202" s="9">
        <v>18</v>
      </c>
      <c r="F202" s="9">
        <v>18</v>
      </c>
      <c r="G202" s="55">
        <f t="shared" si="3"/>
        <v>100</v>
      </c>
      <c r="H202" s="73"/>
    </row>
    <row r="203" spans="1:9" ht="22.5" hidden="1" customHeight="1" x14ac:dyDescent="0.2">
      <c r="A203" s="35"/>
      <c r="B203" s="84" t="s">
        <v>92</v>
      </c>
      <c r="C203" s="34" t="s">
        <v>8</v>
      </c>
      <c r="D203" s="29" t="s">
        <v>13</v>
      </c>
      <c r="E203" s="32">
        <v>0</v>
      </c>
      <c r="F203" s="32"/>
      <c r="G203" s="28"/>
      <c r="H203" s="28"/>
      <c r="I203" s="19" t="s">
        <v>18</v>
      </c>
    </row>
    <row r="204" spans="1:9" ht="30" customHeight="1" x14ac:dyDescent="0.2">
      <c r="A204" s="44">
        <v>172</v>
      </c>
      <c r="B204" s="85"/>
      <c r="C204" s="5" t="s">
        <v>9</v>
      </c>
      <c r="D204" s="5" t="s">
        <v>13</v>
      </c>
      <c r="E204" s="9">
        <v>0</v>
      </c>
      <c r="F204" s="9">
        <v>0</v>
      </c>
      <c r="G204" s="55"/>
      <c r="H204" s="73"/>
    </row>
    <row r="205" spans="1:9" ht="30" customHeight="1" x14ac:dyDescent="0.2">
      <c r="A205" s="44">
        <v>173</v>
      </c>
      <c r="B205" s="85"/>
      <c r="C205" s="5" t="s">
        <v>10</v>
      </c>
      <c r="D205" s="5" t="s">
        <v>13</v>
      </c>
      <c r="E205" s="9">
        <v>5</v>
      </c>
      <c r="F205" s="9">
        <v>5</v>
      </c>
      <c r="G205" s="55">
        <f t="shared" si="3"/>
        <v>100</v>
      </c>
      <c r="H205" s="73"/>
    </row>
    <row r="206" spans="1:9" ht="30" customHeight="1" x14ac:dyDescent="0.2">
      <c r="A206" s="44">
        <v>174</v>
      </c>
      <c r="B206" s="86"/>
      <c r="C206" s="5" t="s">
        <v>11</v>
      </c>
      <c r="D206" s="5" t="s">
        <v>13</v>
      </c>
      <c r="E206" s="9">
        <v>10</v>
      </c>
      <c r="F206" s="9">
        <v>10</v>
      </c>
      <c r="G206" s="55">
        <f t="shared" si="3"/>
        <v>100</v>
      </c>
      <c r="H206" s="73"/>
    </row>
    <row r="207" spans="1:9" ht="22.5" hidden="1" customHeight="1" x14ac:dyDescent="0.2">
      <c r="A207" s="37"/>
      <c r="B207" s="84" t="s">
        <v>86</v>
      </c>
      <c r="C207" s="34" t="s">
        <v>8</v>
      </c>
      <c r="D207" s="29" t="s">
        <v>13</v>
      </c>
      <c r="E207" s="31">
        <v>0</v>
      </c>
      <c r="F207" s="31"/>
      <c r="G207" s="20"/>
      <c r="H207" s="20"/>
      <c r="I207" s="19" t="s">
        <v>18</v>
      </c>
    </row>
    <row r="208" spans="1:9" ht="30" customHeight="1" x14ac:dyDescent="0.2">
      <c r="A208" s="44">
        <v>175</v>
      </c>
      <c r="B208" s="85"/>
      <c r="C208" s="5" t="s">
        <v>9</v>
      </c>
      <c r="D208" s="5" t="s">
        <v>13</v>
      </c>
      <c r="E208" s="9">
        <v>4</v>
      </c>
      <c r="F208" s="9">
        <v>4</v>
      </c>
      <c r="G208" s="55">
        <f t="shared" si="3"/>
        <v>100</v>
      </c>
      <c r="H208" s="73"/>
    </row>
    <row r="209" spans="1:9" ht="30" customHeight="1" x14ac:dyDescent="0.2">
      <c r="A209" s="44">
        <v>176</v>
      </c>
      <c r="B209" s="85"/>
      <c r="C209" s="5" t="s">
        <v>10</v>
      </c>
      <c r="D209" s="5" t="s">
        <v>13</v>
      </c>
      <c r="E209" s="9">
        <v>35</v>
      </c>
      <c r="F209" s="9">
        <v>36</v>
      </c>
      <c r="G209" s="55">
        <f t="shared" si="3"/>
        <v>102.85714285714285</v>
      </c>
      <c r="H209" s="73"/>
    </row>
    <row r="210" spans="1:9" ht="54.75" customHeight="1" x14ac:dyDescent="0.2">
      <c r="A210" s="44">
        <v>177</v>
      </c>
      <c r="B210" s="86"/>
      <c r="C210" s="5" t="s">
        <v>11</v>
      </c>
      <c r="D210" s="5" t="s">
        <v>13</v>
      </c>
      <c r="E210" s="9">
        <v>158</v>
      </c>
      <c r="F210" s="9">
        <v>152</v>
      </c>
      <c r="G210" s="55">
        <f t="shared" si="3"/>
        <v>96.202531645569621</v>
      </c>
      <c r="H210" s="73" t="s">
        <v>125</v>
      </c>
    </row>
    <row r="211" spans="1:9" s="2" customFormat="1" ht="45" customHeight="1" x14ac:dyDescent="0.25">
      <c r="A211" s="44">
        <v>178</v>
      </c>
      <c r="B211" s="65" t="s">
        <v>22</v>
      </c>
      <c r="C211" s="5"/>
      <c r="D211" s="5" t="s">
        <v>40</v>
      </c>
      <c r="E211" s="3">
        <v>12</v>
      </c>
      <c r="F211" s="3">
        <v>12</v>
      </c>
      <c r="G211" s="57">
        <f t="shared" si="3"/>
        <v>100</v>
      </c>
      <c r="H211" s="75"/>
      <c r="I211" s="4"/>
    </row>
    <row r="212" spans="1:9" s="39" customFormat="1" ht="70.5" customHeight="1" x14ac:dyDescent="0.25">
      <c r="A212" s="44">
        <v>179</v>
      </c>
      <c r="B212" s="65" t="s">
        <v>107</v>
      </c>
      <c r="C212" s="5"/>
      <c r="D212" s="5" t="s">
        <v>40</v>
      </c>
      <c r="E212" s="3">
        <v>9</v>
      </c>
      <c r="F212" s="3">
        <v>10</v>
      </c>
      <c r="G212" s="57">
        <f t="shared" si="3"/>
        <v>111.11111111111111</v>
      </c>
      <c r="H212" s="3"/>
      <c r="I212" s="38"/>
    </row>
    <row r="213" spans="1:9" s="39" customFormat="1" ht="66.75" customHeight="1" x14ac:dyDescent="0.25">
      <c r="A213" s="44">
        <v>180</v>
      </c>
      <c r="B213" s="65" t="s">
        <v>108</v>
      </c>
      <c r="C213" s="5"/>
      <c r="D213" s="5" t="s">
        <v>40</v>
      </c>
      <c r="E213" s="3">
        <v>5</v>
      </c>
      <c r="F213" s="3">
        <v>5</v>
      </c>
      <c r="G213" s="57">
        <f t="shared" si="3"/>
        <v>100</v>
      </c>
      <c r="H213" s="3"/>
      <c r="I213" s="38"/>
    </row>
    <row r="214" spans="1:9" s="2" customFormat="1" ht="45" customHeight="1" x14ac:dyDescent="0.25">
      <c r="A214" s="44">
        <v>181</v>
      </c>
      <c r="B214" s="65" t="s">
        <v>23</v>
      </c>
      <c r="C214" s="5"/>
      <c r="D214" s="5" t="s">
        <v>40</v>
      </c>
      <c r="E214" s="3">
        <v>6</v>
      </c>
      <c r="F214" s="3">
        <v>6</v>
      </c>
      <c r="G214" s="57">
        <f t="shared" si="3"/>
        <v>100</v>
      </c>
      <c r="H214" s="3"/>
      <c r="I214" s="4"/>
    </row>
    <row r="215" spans="1:9" s="2" customFormat="1" ht="60" x14ac:dyDescent="0.25">
      <c r="A215" s="44">
        <v>182</v>
      </c>
      <c r="B215" s="65" t="s">
        <v>109</v>
      </c>
      <c r="C215" s="5"/>
      <c r="D215" s="5" t="s">
        <v>40</v>
      </c>
      <c r="E215" s="3">
        <v>7</v>
      </c>
      <c r="F215" s="3">
        <v>7</v>
      </c>
      <c r="G215" s="57">
        <f t="shared" si="3"/>
        <v>100</v>
      </c>
      <c r="H215" s="3"/>
      <c r="I215" s="4"/>
    </row>
    <row r="216" spans="1:9" s="2" customFormat="1" ht="45" customHeight="1" x14ac:dyDescent="0.25">
      <c r="A216" s="44">
        <v>183</v>
      </c>
      <c r="B216" s="65" t="s">
        <v>24</v>
      </c>
      <c r="C216" s="5"/>
      <c r="D216" s="5" t="s">
        <v>40</v>
      </c>
      <c r="E216" s="3">
        <v>15</v>
      </c>
      <c r="F216" s="3">
        <v>15</v>
      </c>
      <c r="G216" s="57">
        <f t="shared" si="3"/>
        <v>100</v>
      </c>
      <c r="H216" s="3"/>
      <c r="I216" s="4"/>
    </row>
    <row r="217" spans="1:9" s="2" customFormat="1" ht="60" x14ac:dyDescent="0.25">
      <c r="A217" s="44">
        <v>184</v>
      </c>
      <c r="B217" s="65" t="s">
        <v>110</v>
      </c>
      <c r="C217" s="5"/>
      <c r="D217" s="5" t="s">
        <v>40</v>
      </c>
      <c r="E217" s="3">
        <v>12</v>
      </c>
      <c r="F217" s="40">
        <v>17</v>
      </c>
      <c r="G217" s="58">
        <f t="shared" si="3"/>
        <v>141.66666666666669</v>
      </c>
      <c r="H217" s="40"/>
      <c r="I217" s="4"/>
    </row>
    <row r="218" spans="1:9" s="2" customFormat="1" ht="45" customHeight="1" x14ac:dyDescent="0.25">
      <c r="A218" s="44">
        <v>185</v>
      </c>
      <c r="B218" s="65" t="s">
        <v>111</v>
      </c>
      <c r="C218" s="5"/>
      <c r="D218" s="5" t="s">
        <v>40</v>
      </c>
      <c r="E218" s="3">
        <v>13</v>
      </c>
      <c r="F218" s="3">
        <v>13</v>
      </c>
      <c r="G218" s="57">
        <f t="shared" si="3"/>
        <v>100</v>
      </c>
      <c r="H218" s="3"/>
      <c r="I218" s="4"/>
    </row>
    <row r="219" spans="1:9" s="2" customFormat="1" ht="60" x14ac:dyDescent="0.25">
      <c r="A219" s="44">
        <v>186</v>
      </c>
      <c r="B219" s="65" t="s">
        <v>112</v>
      </c>
      <c r="C219" s="5"/>
      <c r="D219" s="5" t="s">
        <v>40</v>
      </c>
      <c r="E219" s="3">
        <v>10</v>
      </c>
      <c r="F219" s="40">
        <v>10</v>
      </c>
      <c r="G219" s="58">
        <f t="shared" si="3"/>
        <v>100</v>
      </c>
      <c r="H219" s="40"/>
      <c r="I219" s="4"/>
    </row>
    <row r="220" spans="1:9" s="2" customFormat="1" ht="60" x14ac:dyDescent="0.25">
      <c r="A220" s="44">
        <v>187</v>
      </c>
      <c r="B220" s="65" t="s">
        <v>106</v>
      </c>
      <c r="C220" s="5"/>
      <c r="D220" s="5" t="s">
        <v>40</v>
      </c>
      <c r="E220" s="3">
        <v>8</v>
      </c>
      <c r="F220" s="40">
        <v>8</v>
      </c>
      <c r="G220" s="58">
        <f t="shared" si="3"/>
        <v>100</v>
      </c>
      <c r="H220" s="40"/>
      <c r="I220" s="4"/>
    </row>
    <row r="221" spans="1:9" s="2" customFormat="1" ht="45" customHeight="1" x14ac:dyDescent="0.25">
      <c r="A221" s="44">
        <v>188</v>
      </c>
      <c r="B221" s="65" t="s">
        <v>25</v>
      </c>
      <c r="C221" s="5"/>
      <c r="D221" s="5" t="s">
        <v>40</v>
      </c>
      <c r="E221" s="3">
        <v>2</v>
      </c>
      <c r="F221" s="3">
        <v>2</v>
      </c>
      <c r="G221" s="57">
        <f t="shared" si="3"/>
        <v>100</v>
      </c>
      <c r="H221" s="3"/>
      <c r="I221" s="4"/>
    </row>
    <row r="222" spans="1:9" s="39" customFormat="1" ht="60" x14ac:dyDescent="0.25">
      <c r="A222" s="44">
        <v>189</v>
      </c>
      <c r="B222" s="65" t="s">
        <v>113</v>
      </c>
      <c r="C222" s="5"/>
      <c r="D222" s="5" t="s">
        <v>40</v>
      </c>
      <c r="E222" s="3">
        <v>0</v>
      </c>
      <c r="F222" s="40" t="s">
        <v>21</v>
      </c>
      <c r="G222" s="58"/>
      <c r="H222" s="40"/>
      <c r="I222" s="38"/>
    </row>
    <row r="223" spans="1:9" s="39" customFormat="1" ht="45" customHeight="1" x14ac:dyDescent="0.25">
      <c r="A223" s="44">
        <v>190</v>
      </c>
      <c r="B223" s="65" t="s">
        <v>26</v>
      </c>
      <c r="C223" s="5"/>
      <c r="D223" s="5" t="s">
        <v>40</v>
      </c>
      <c r="E223" s="3">
        <v>15</v>
      </c>
      <c r="F223" s="3">
        <v>16</v>
      </c>
      <c r="G223" s="57">
        <f t="shared" si="3"/>
        <v>106.66666666666667</v>
      </c>
      <c r="H223" s="3"/>
      <c r="I223" s="38"/>
    </row>
    <row r="224" spans="1:9" s="2" customFormat="1" ht="60" x14ac:dyDescent="0.25">
      <c r="A224" s="44">
        <v>191</v>
      </c>
      <c r="B224" s="65" t="s">
        <v>114</v>
      </c>
      <c r="C224" s="5"/>
      <c r="D224" s="5" t="s">
        <v>40</v>
      </c>
      <c r="E224" s="3">
        <v>7</v>
      </c>
      <c r="F224" s="40">
        <v>7</v>
      </c>
      <c r="G224" s="58">
        <f t="shared" si="3"/>
        <v>100</v>
      </c>
      <c r="H224" s="40"/>
      <c r="I224" s="4"/>
    </row>
    <row r="225" spans="1:9" s="2" customFormat="1" ht="45" customHeight="1" x14ac:dyDescent="0.25">
      <c r="A225" s="44">
        <v>192</v>
      </c>
      <c r="B225" s="65" t="s">
        <v>27</v>
      </c>
      <c r="C225" s="5"/>
      <c r="D225" s="5" t="s">
        <v>40</v>
      </c>
      <c r="E225" s="3">
        <v>11</v>
      </c>
      <c r="F225" s="3">
        <v>12</v>
      </c>
      <c r="G225" s="57">
        <f t="shared" si="3"/>
        <v>109.09090909090908</v>
      </c>
      <c r="H225" s="3"/>
      <c r="I225" s="4"/>
    </row>
    <row r="226" spans="1:9" s="2" customFormat="1" ht="45" customHeight="1" x14ac:dyDescent="0.25">
      <c r="A226" s="44">
        <v>193</v>
      </c>
      <c r="B226" s="65" t="s">
        <v>28</v>
      </c>
      <c r="C226" s="5"/>
      <c r="D226" s="5" t="s">
        <v>40</v>
      </c>
      <c r="E226" s="3">
        <v>0</v>
      </c>
      <c r="F226" s="3">
        <v>0</v>
      </c>
      <c r="G226" s="57"/>
      <c r="H226" s="3"/>
      <c r="I226" s="4"/>
    </row>
    <row r="227" spans="1:9" s="2" customFormat="1" ht="45" customHeight="1" x14ac:dyDescent="0.25">
      <c r="A227" s="44">
        <v>194</v>
      </c>
      <c r="B227" s="65" t="s">
        <v>29</v>
      </c>
      <c r="C227" s="5"/>
      <c r="D227" s="5" t="s">
        <v>40</v>
      </c>
      <c r="E227" s="3">
        <v>4</v>
      </c>
      <c r="F227" s="3">
        <v>4</v>
      </c>
      <c r="G227" s="57">
        <f t="shared" si="3"/>
        <v>100</v>
      </c>
      <c r="H227" s="3"/>
      <c r="I227" s="4"/>
    </row>
    <row r="228" spans="1:9" s="2" customFormat="1" ht="60" x14ac:dyDescent="0.25">
      <c r="A228" s="44">
        <v>195</v>
      </c>
      <c r="B228" s="65" t="s">
        <v>115</v>
      </c>
      <c r="C228" s="5"/>
      <c r="D228" s="5" t="s">
        <v>40</v>
      </c>
      <c r="E228" s="3">
        <v>6</v>
      </c>
      <c r="F228" s="3">
        <v>6</v>
      </c>
      <c r="G228" s="57">
        <f t="shared" si="3"/>
        <v>100</v>
      </c>
      <c r="H228" s="3"/>
      <c r="I228" s="4"/>
    </row>
    <row r="229" spans="1:9" s="2" customFormat="1" ht="60" x14ac:dyDescent="0.25">
      <c r="A229" s="44">
        <v>196</v>
      </c>
      <c r="B229" s="65" t="s">
        <v>116</v>
      </c>
      <c r="C229" s="5"/>
      <c r="D229" s="5" t="s">
        <v>40</v>
      </c>
      <c r="E229" s="3">
        <v>9</v>
      </c>
      <c r="F229" s="3">
        <v>9</v>
      </c>
      <c r="G229" s="57">
        <f t="shared" si="3"/>
        <v>100</v>
      </c>
      <c r="H229" s="3"/>
      <c r="I229" s="4"/>
    </row>
    <row r="230" spans="1:9" s="2" customFormat="1" ht="45" customHeight="1" x14ac:dyDescent="0.25">
      <c r="A230" s="44">
        <v>197</v>
      </c>
      <c r="B230" s="65" t="s">
        <v>30</v>
      </c>
      <c r="C230" s="5"/>
      <c r="D230" s="5" t="s">
        <v>40</v>
      </c>
      <c r="E230" s="3">
        <v>4</v>
      </c>
      <c r="F230" s="3">
        <v>4</v>
      </c>
      <c r="G230" s="57">
        <f t="shared" si="3"/>
        <v>100</v>
      </c>
      <c r="H230" s="3"/>
      <c r="I230" s="4"/>
    </row>
    <row r="231" spans="1:9" s="2" customFormat="1" ht="60" x14ac:dyDescent="0.25">
      <c r="A231" s="44">
        <v>198</v>
      </c>
      <c r="B231" s="65" t="s">
        <v>117</v>
      </c>
      <c r="C231" s="5"/>
      <c r="D231" s="5" t="s">
        <v>40</v>
      </c>
      <c r="E231" s="3">
        <v>3</v>
      </c>
      <c r="F231" s="3">
        <v>3</v>
      </c>
      <c r="G231" s="57">
        <f t="shared" si="3"/>
        <v>100</v>
      </c>
      <c r="H231" s="3"/>
      <c r="I231" s="4"/>
    </row>
    <row r="232" spans="1:9" s="2" customFormat="1" ht="45" customHeight="1" x14ac:dyDescent="0.25">
      <c r="A232" s="44">
        <v>199</v>
      </c>
      <c r="B232" s="65" t="s">
        <v>31</v>
      </c>
      <c r="C232" s="5"/>
      <c r="D232" s="5" t="s">
        <v>40</v>
      </c>
      <c r="E232" s="3">
        <v>5</v>
      </c>
      <c r="F232" s="3">
        <v>5</v>
      </c>
      <c r="G232" s="57">
        <f t="shared" si="3"/>
        <v>100</v>
      </c>
      <c r="H232" s="3"/>
      <c r="I232" s="4"/>
    </row>
    <row r="233" spans="1:9" s="2" customFormat="1" ht="60" x14ac:dyDescent="0.25">
      <c r="A233" s="44">
        <v>200</v>
      </c>
      <c r="B233" s="65" t="s">
        <v>118</v>
      </c>
      <c r="C233" s="5"/>
      <c r="D233" s="5" t="s">
        <v>40</v>
      </c>
      <c r="E233" s="3">
        <v>7</v>
      </c>
      <c r="F233" s="3">
        <v>7</v>
      </c>
      <c r="G233" s="57">
        <f t="shared" si="3"/>
        <v>100</v>
      </c>
      <c r="H233" s="3"/>
      <c r="I233" s="4"/>
    </row>
    <row r="234" spans="1:9" s="2" customFormat="1" ht="45" customHeight="1" x14ac:dyDescent="0.25">
      <c r="A234" s="44">
        <v>201</v>
      </c>
      <c r="B234" s="65" t="s">
        <v>35</v>
      </c>
      <c r="C234" s="5"/>
      <c r="D234" s="5" t="s">
        <v>40</v>
      </c>
      <c r="E234" s="3">
        <v>9</v>
      </c>
      <c r="F234" s="3">
        <v>9</v>
      </c>
      <c r="G234" s="57">
        <f t="shared" si="3"/>
        <v>100</v>
      </c>
      <c r="H234" s="3"/>
      <c r="I234" s="4"/>
    </row>
    <row r="235" spans="1:9" s="2" customFormat="1" ht="60" x14ac:dyDescent="0.25">
      <c r="A235" s="44">
        <v>202</v>
      </c>
      <c r="B235" s="65" t="s">
        <v>119</v>
      </c>
      <c r="C235" s="5"/>
      <c r="D235" s="5" t="s">
        <v>40</v>
      </c>
      <c r="E235" s="3">
        <v>21</v>
      </c>
      <c r="F235" s="3">
        <v>21</v>
      </c>
      <c r="G235" s="57">
        <f t="shared" si="3"/>
        <v>100</v>
      </c>
      <c r="H235" s="3"/>
      <c r="I235" s="4"/>
    </row>
    <row r="236" spans="1:9" s="2" customFormat="1" ht="45" customHeight="1" x14ac:dyDescent="0.25">
      <c r="A236" s="44">
        <v>203</v>
      </c>
      <c r="B236" s="65" t="s">
        <v>32</v>
      </c>
      <c r="C236" s="5"/>
      <c r="D236" s="5" t="s">
        <v>40</v>
      </c>
      <c r="E236" s="3">
        <v>1</v>
      </c>
      <c r="F236" s="3">
        <v>1</v>
      </c>
      <c r="G236" s="57">
        <f t="shared" si="3"/>
        <v>100</v>
      </c>
      <c r="H236" s="3"/>
      <c r="I236" s="4"/>
    </row>
    <row r="237" spans="1:9" s="2" customFormat="1" ht="60" x14ac:dyDescent="0.25">
      <c r="A237" s="44">
        <v>204</v>
      </c>
      <c r="B237" s="65" t="s">
        <v>120</v>
      </c>
      <c r="C237" s="5"/>
      <c r="D237" s="5" t="s">
        <v>40</v>
      </c>
      <c r="E237" s="3">
        <v>5</v>
      </c>
      <c r="F237" s="3">
        <v>8</v>
      </c>
      <c r="G237" s="57">
        <f t="shared" si="3"/>
        <v>160</v>
      </c>
      <c r="H237" s="3"/>
      <c r="I237" s="4"/>
    </row>
    <row r="238" spans="1:9" s="2" customFormat="1" ht="45" customHeight="1" x14ac:dyDescent="0.25">
      <c r="A238" s="44">
        <v>205</v>
      </c>
      <c r="B238" s="65" t="s">
        <v>33</v>
      </c>
      <c r="C238" s="5"/>
      <c r="D238" s="5" t="s">
        <v>40</v>
      </c>
      <c r="E238" s="3">
        <v>21</v>
      </c>
      <c r="F238" s="3">
        <v>21</v>
      </c>
      <c r="G238" s="57">
        <f t="shared" si="3"/>
        <v>100</v>
      </c>
      <c r="H238" s="3"/>
      <c r="I238" s="4"/>
    </row>
    <row r="239" spans="1:9" s="2" customFormat="1" ht="60" x14ac:dyDescent="0.25">
      <c r="A239" s="44">
        <v>206</v>
      </c>
      <c r="B239" s="65" t="s">
        <v>121</v>
      </c>
      <c r="C239" s="5"/>
      <c r="D239" s="5" t="s">
        <v>40</v>
      </c>
      <c r="E239" s="3">
        <v>9</v>
      </c>
      <c r="F239" s="3">
        <v>10</v>
      </c>
      <c r="G239" s="57">
        <f t="shared" si="3"/>
        <v>111.11111111111111</v>
      </c>
      <c r="H239" s="3"/>
      <c r="I239" s="4"/>
    </row>
    <row r="240" spans="1:9" s="2" customFormat="1" ht="45" customHeight="1" x14ac:dyDescent="0.25">
      <c r="A240" s="44">
        <v>207</v>
      </c>
      <c r="B240" s="65" t="s">
        <v>34</v>
      </c>
      <c r="C240" s="5"/>
      <c r="D240" s="5" t="s">
        <v>40</v>
      </c>
      <c r="E240" s="3">
        <v>5</v>
      </c>
      <c r="F240" s="3">
        <v>6</v>
      </c>
      <c r="G240" s="57">
        <f t="shared" si="3"/>
        <v>120</v>
      </c>
      <c r="H240" s="3"/>
      <c r="I240" s="4"/>
    </row>
    <row r="241" spans="1:9" s="2" customFormat="1" ht="60" x14ac:dyDescent="0.25">
      <c r="A241" s="44">
        <v>208</v>
      </c>
      <c r="B241" s="65" t="s">
        <v>122</v>
      </c>
      <c r="C241" s="5"/>
      <c r="D241" s="5" t="s">
        <v>40</v>
      </c>
      <c r="E241" s="3">
        <v>13</v>
      </c>
      <c r="F241" s="3">
        <v>15</v>
      </c>
      <c r="G241" s="57">
        <f t="shared" si="3"/>
        <v>115.38461538461537</v>
      </c>
      <c r="H241" s="3"/>
      <c r="I241" s="4"/>
    </row>
    <row r="242" spans="1:9" s="2" customFormat="1" ht="45" customHeight="1" x14ac:dyDescent="0.25">
      <c r="A242" s="44">
        <v>209</v>
      </c>
      <c r="B242" s="65" t="s">
        <v>36</v>
      </c>
      <c r="C242" s="5"/>
      <c r="D242" s="5" t="s">
        <v>40</v>
      </c>
      <c r="E242" s="3">
        <v>7</v>
      </c>
      <c r="F242" s="3">
        <v>7</v>
      </c>
      <c r="G242" s="57">
        <f t="shared" si="3"/>
        <v>100</v>
      </c>
      <c r="H242" s="3"/>
      <c r="I242" s="4"/>
    </row>
    <row r="243" spans="1:9" s="2" customFormat="1" ht="60" x14ac:dyDescent="0.25">
      <c r="A243" s="44">
        <v>210</v>
      </c>
      <c r="B243" s="65" t="s">
        <v>123</v>
      </c>
      <c r="C243" s="5"/>
      <c r="D243" s="5" t="s">
        <v>40</v>
      </c>
      <c r="E243" s="3">
        <v>7</v>
      </c>
      <c r="F243" s="3">
        <v>7</v>
      </c>
      <c r="G243" s="57">
        <f t="shared" si="3"/>
        <v>100</v>
      </c>
      <c r="H243" s="3"/>
      <c r="I243" s="4"/>
    </row>
    <row r="244" spans="1:9" s="2" customFormat="1" ht="93.75" customHeight="1" x14ac:dyDescent="0.25">
      <c r="A244" s="44">
        <v>211</v>
      </c>
      <c r="B244" s="65" t="s">
        <v>16</v>
      </c>
      <c r="C244" s="5"/>
      <c r="D244" s="5" t="s">
        <v>40</v>
      </c>
      <c r="E244" s="3">
        <v>40</v>
      </c>
      <c r="F244" s="42">
        <v>45</v>
      </c>
      <c r="G244" s="59">
        <f t="shared" si="3"/>
        <v>112.5</v>
      </c>
      <c r="H244" s="42"/>
      <c r="I244" s="4"/>
    </row>
    <row r="245" spans="1:9" s="2" customFormat="1" ht="111.75" customHeight="1" x14ac:dyDescent="0.25">
      <c r="A245" s="44">
        <v>212</v>
      </c>
      <c r="B245" s="65" t="s">
        <v>37</v>
      </c>
      <c r="C245" s="3"/>
      <c r="D245" s="36" t="s">
        <v>13</v>
      </c>
      <c r="E245" s="3">
        <v>164</v>
      </c>
      <c r="F245" s="42">
        <v>181</v>
      </c>
      <c r="G245" s="59">
        <f t="shared" si="3"/>
        <v>110.36585365853659</v>
      </c>
      <c r="H245" s="42"/>
      <c r="I245" s="4"/>
    </row>
    <row r="246" spans="1:9" s="2" customFormat="1" ht="84.75" customHeight="1" x14ac:dyDescent="0.25">
      <c r="A246" s="44">
        <v>213</v>
      </c>
      <c r="B246" s="65" t="s">
        <v>38</v>
      </c>
      <c r="C246" s="5"/>
      <c r="D246" s="36" t="s">
        <v>41</v>
      </c>
      <c r="E246" s="3">
        <v>74</v>
      </c>
      <c r="F246" s="42">
        <v>74</v>
      </c>
      <c r="G246" s="59">
        <f t="shared" si="3"/>
        <v>100</v>
      </c>
      <c r="H246" s="42"/>
      <c r="I246" s="4"/>
    </row>
    <row r="247" spans="1:9" s="2" customFormat="1" ht="79.5" customHeight="1" x14ac:dyDescent="0.25">
      <c r="A247" s="44">
        <v>214</v>
      </c>
      <c r="B247" s="65" t="s">
        <v>39</v>
      </c>
      <c r="C247" s="5"/>
      <c r="D247" s="36" t="s">
        <v>41</v>
      </c>
      <c r="E247" s="3">
        <v>600</v>
      </c>
      <c r="F247" s="42">
        <v>605</v>
      </c>
      <c r="G247" s="59">
        <f t="shared" si="3"/>
        <v>100.83333333333333</v>
      </c>
      <c r="H247" s="42"/>
      <c r="I247" s="4"/>
    </row>
    <row r="248" spans="1:9" s="13" customFormat="1" ht="103.5" customHeight="1" x14ac:dyDescent="0.25">
      <c r="A248" s="76" t="s">
        <v>3</v>
      </c>
      <c r="B248" s="77"/>
      <c r="C248" s="11"/>
      <c r="D248" s="36" t="s">
        <v>4</v>
      </c>
      <c r="E248" s="9" t="s">
        <v>2</v>
      </c>
      <c r="F248" s="12">
        <v>17</v>
      </c>
      <c r="G248" s="50" t="s">
        <v>2</v>
      </c>
      <c r="H248" s="46"/>
    </row>
    <row r="249" spans="1:9" s="13" customFormat="1" ht="91.5" customHeight="1" x14ac:dyDescent="0.25">
      <c r="A249" s="76" t="s">
        <v>5</v>
      </c>
      <c r="B249" s="77"/>
      <c r="C249" s="11"/>
      <c r="D249" s="36" t="s">
        <v>4</v>
      </c>
      <c r="E249" s="9" t="s">
        <v>2</v>
      </c>
      <c r="F249" s="1">
        <v>0</v>
      </c>
      <c r="G249" s="51" t="s">
        <v>2</v>
      </c>
      <c r="H249" s="46"/>
    </row>
    <row r="250" spans="1:9" s="2" customFormat="1" ht="16.5" customHeight="1" x14ac:dyDescent="0.25">
      <c r="A250" s="45"/>
      <c r="B250" s="78"/>
      <c r="C250" s="78"/>
      <c r="D250" s="78"/>
      <c r="E250" s="78"/>
      <c r="F250" s="78"/>
      <c r="G250" s="79"/>
      <c r="H250" s="78"/>
    </row>
    <row r="251" spans="1:9" s="13" customFormat="1" ht="56.25" customHeight="1" x14ac:dyDescent="0.3">
      <c r="A251" s="80" t="s">
        <v>17</v>
      </c>
      <c r="B251" s="81"/>
      <c r="C251" s="81"/>
      <c r="D251" s="81"/>
      <c r="E251" s="82"/>
      <c r="F251" s="82"/>
      <c r="G251" s="83"/>
      <c r="H251" s="14" t="s">
        <v>126</v>
      </c>
    </row>
    <row r="253" spans="1:9" x14ac:dyDescent="0.25">
      <c r="B253" s="16" t="s">
        <v>128</v>
      </c>
    </row>
    <row r="254" spans="1:9" ht="27" customHeight="1" x14ac:dyDescent="0.25">
      <c r="E254" s="7" t="s">
        <v>96</v>
      </c>
      <c r="F254" s="72" t="s">
        <v>97</v>
      </c>
    </row>
    <row r="255" spans="1:9" ht="27" customHeight="1" x14ac:dyDescent="0.3">
      <c r="D255" s="21" t="s">
        <v>19</v>
      </c>
      <c r="E255" s="68">
        <f>E6+E10+E18+E22+E30+E38+E42+E46+E50+E54+E70+E74+E90</f>
        <v>11</v>
      </c>
      <c r="F255" s="68">
        <f>F6+F10+F18+F22+F30+F38+F42+F46+F50+F54+F70+F74+F90</f>
        <v>12</v>
      </c>
      <c r="G255" s="52"/>
      <c r="H255" s="22"/>
      <c r="I255" s="19" t="e">
        <f>#REF!-#REF!</f>
        <v>#REF!</v>
      </c>
    </row>
    <row r="256" spans="1:9" x14ac:dyDescent="0.25">
      <c r="D256" s="23"/>
      <c r="E256" s="68">
        <f t="shared" ref="E256:F258" si="4">E7+E11+E19+E23+E31+E39+E43+E47+E51+E55+E59+E63+E67+E71+E75+E91+E107+E111+E115+E119+E123+E127+E131+E147+E151+E155+E159+E163+E167+E171+E175+E179+E183+E187+E190+E193+E204+E208</f>
        <v>71</v>
      </c>
      <c r="F256" s="68">
        <f t="shared" si="4"/>
        <v>73</v>
      </c>
      <c r="G256" s="52"/>
      <c r="H256" s="22"/>
      <c r="I256" s="19" t="e">
        <f>#REF!-#REF!</f>
        <v>#REF!</v>
      </c>
    </row>
    <row r="257" spans="4:9" x14ac:dyDescent="0.25">
      <c r="D257" s="23"/>
      <c r="E257" s="68">
        <f t="shared" si="4"/>
        <v>2921</v>
      </c>
      <c r="F257" s="68">
        <f t="shared" si="4"/>
        <v>2811</v>
      </c>
      <c r="G257" s="52"/>
      <c r="H257" s="22"/>
      <c r="I257" s="19" t="e">
        <f>#REF!-#REF!</f>
        <v>#REF!</v>
      </c>
    </row>
    <row r="258" spans="4:9" x14ac:dyDescent="0.25">
      <c r="D258" s="23"/>
      <c r="E258" s="68">
        <f t="shared" si="4"/>
        <v>5566</v>
      </c>
      <c r="F258" s="68">
        <f t="shared" si="4"/>
        <v>5454</v>
      </c>
      <c r="G258" s="52"/>
      <c r="H258" s="22"/>
      <c r="I258" s="19" t="e">
        <f>#REF!-#REF!</f>
        <v>#REF!</v>
      </c>
    </row>
    <row r="259" spans="4:9" ht="14.25" x14ac:dyDescent="0.2">
      <c r="D259" s="66" t="s">
        <v>98</v>
      </c>
      <c r="E259" s="67">
        <f>SUBTOTAL(9,E255:E258)</f>
        <v>8569</v>
      </c>
      <c r="F259" s="67">
        <f>SUBTOTAL(9,F255:F258)</f>
        <v>8350</v>
      </c>
      <c r="G259" s="53"/>
      <c r="H259" s="24"/>
    </row>
    <row r="260" spans="4:9" ht="18.75" x14ac:dyDescent="0.3">
      <c r="D260" s="21" t="s">
        <v>20</v>
      </c>
      <c r="E260" s="69">
        <f>E14+E26+E34+E78+E82+E94+E98+E102</f>
        <v>4</v>
      </c>
      <c r="F260" s="69">
        <f>F14+F26+F34+F78+F82+F94+F98+F102</f>
        <v>4</v>
      </c>
      <c r="G260" s="52"/>
      <c r="H260" s="22"/>
      <c r="I260" s="19" t="e">
        <f>#REF!-#REF!</f>
        <v>#REF!</v>
      </c>
    </row>
    <row r="261" spans="4:9" x14ac:dyDescent="0.25">
      <c r="D261" s="23"/>
      <c r="E261" s="69">
        <f t="shared" ref="E261:F263" si="5">E15+E27+E35+E79+E83+E87+E95+E99+E103+E135+E139+E143+E196+E200</f>
        <v>15</v>
      </c>
      <c r="F261" s="69">
        <f t="shared" si="5"/>
        <v>16</v>
      </c>
      <c r="G261" s="52"/>
      <c r="H261" s="22"/>
      <c r="I261" s="19" t="e">
        <f>#REF!-#REF!</f>
        <v>#REF!</v>
      </c>
    </row>
    <row r="262" spans="4:9" x14ac:dyDescent="0.25">
      <c r="D262" s="23"/>
      <c r="E262" s="69">
        <f t="shared" si="5"/>
        <v>538</v>
      </c>
      <c r="F262" s="69">
        <f t="shared" si="5"/>
        <v>518</v>
      </c>
      <c r="G262" s="52"/>
      <c r="H262" s="22"/>
      <c r="I262" s="19" t="e">
        <f>#REF!-#REF!</f>
        <v>#REF!</v>
      </c>
    </row>
    <row r="263" spans="4:9" x14ac:dyDescent="0.25">
      <c r="D263" s="23"/>
      <c r="E263" s="69">
        <f t="shared" si="5"/>
        <v>1319</v>
      </c>
      <c r="F263" s="69">
        <f t="shared" si="5"/>
        <v>1284</v>
      </c>
      <c r="G263" s="52"/>
      <c r="H263" s="22"/>
      <c r="I263" s="19" t="e">
        <f>#REF!-#REF!</f>
        <v>#REF!</v>
      </c>
    </row>
    <row r="264" spans="4:9" ht="14.25" x14ac:dyDescent="0.2">
      <c r="D264" s="66" t="s">
        <v>98</v>
      </c>
      <c r="E264" s="67">
        <f>SUBTOTAL(9,E260:E263)</f>
        <v>1876</v>
      </c>
      <c r="F264" s="67">
        <f>SUBTOTAL(9,F260:F263)</f>
        <v>1822</v>
      </c>
      <c r="G264" s="54"/>
      <c r="H264" s="25"/>
    </row>
    <row r="265" spans="4:9" ht="14.25" x14ac:dyDescent="0.2">
      <c r="D265" s="23"/>
      <c r="E265" s="67">
        <f>E259+E264</f>
        <v>10445</v>
      </c>
      <c r="F265" s="67">
        <f>F259+F264</f>
        <v>10172</v>
      </c>
      <c r="G265" s="54"/>
      <c r="H265" s="25"/>
    </row>
    <row r="266" spans="4:9" x14ac:dyDescent="0.25">
      <c r="F266" s="72"/>
    </row>
    <row r="267" spans="4:9" x14ac:dyDescent="0.25">
      <c r="D267" s="15" t="s">
        <v>99</v>
      </c>
      <c r="F267" s="68"/>
    </row>
    <row r="268" spans="4:9" x14ac:dyDescent="0.25">
      <c r="D268" s="15" t="s">
        <v>100</v>
      </c>
      <c r="E268" s="68">
        <f>E211+E214+E216+E218+E221+E223+E225+E227+E230+E232+E234+E236+E238+E240+E242</f>
        <v>130</v>
      </c>
      <c r="F268" s="68">
        <f>F211+F214+F216+F218+F221+F223+F225+F227+F230+F232+F234+F236+F238+F240+F242</f>
        <v>133</v>
      </c>
    </row>
    <row r="269" spans="4:9" x14ac:dyDescent="0.25">
      <c r="D269" s="15" t="s">
        <v>101</v>
      </c>
      <c r="E269" s="70">
        <f>E212+E215+E217+E219+E222+E224+E226+E228+E231+E233+E235+E237+E239+E241+E243</f>
        <v>116</v>
      </c>
      <c r="F269" s="70">
        <f>F212+F215+F217+F219+F222+F224+F226+F228+F231+F233+F235+F237+F239+F241+F243</f>
        <v>128</v>
      </c>
    </row>
    <row r="270" spans="4:9" x14ac:dyDescent="0.25">
      <c r="D270" s="15" t="s">
        <v>102</v>
      </c>
      <c r="E270" s="68">
        <f>E213+E220+E229</f>
        <v>22</v>
      </c>
      <c r="F270" s="68">
        <f>F213+F220+F229</f>
        <v>22</v>
      </c>
    </row>
    <row r="271" spans="4:9" x14ac:dyDescent="0.25">
      <c r="D271" s="15" t="s">
        <v>103</v>
      </c>
      <c r="E271" s="68">
        <f>E244+E246</f>
        <v>114</v>
      </c>
      <c r="F271" s="68">
        <f>F244+F246</f>
        <v>119</v>
      </c>
    </row>
    <row r="272" spans="4:9" x14ac:dyDescent="0.25">
      <c r="D272" s="15" t="s">
        <v>104</v>
      </c>
      <c r="E272" s="68">
        <f>E245</f>
        <v>164</v>
      </c>
      <c r="F272" s="68">
        <f>F245</f>
        <v>181</v>
      </c>
    </row>
    <row r="273" spans="4:6" x14ac:dyDescent="0.25">
      <c r="D273" s="15" t="s">
        <v>105</v>
      </c>
      <c r="E273" s="68">
        <f>E247</f>
        <v>600</v>
      </c>
      <c r="F273" s="68">
        <f>F247</f>
        <v>605</v>
      </c>
    </row>
  </sheetData>
  <autoFilter ref="A5:K251">
    <filterColumn colId="8">
      <filters blank="1"/>
    </filterColumn>
  </autoFilter>
  <mergeCells count="65">
    <mergeCell ref="B66:B69"/>
    <mergeCell ref="B86:B89"/>
    <mergeCell ref="D1:F1"/>
    <mergeCell ref="A3:A4"/>
    <mergeCell ref="D3:D4"/>
    <mergeCell ref="B3:B4"/>
    <mergeCell ref="C3:C4"/>
    <mergeCell ref="A2:H2"/>
    <mergeCell ref="E3:G3"/>
    <mergeCell ref="H3:H4"/>
    <mergeCell ref="B22:B25"/>
    <mergeCell ref="B26:B29"/>
    <mergeCell ref="B6:B9"/>
    <mergeCell ref="B10:B13"/>
    <mergeCell ref="B14:B17"/>
    <mergeCell ref="B18:B21"/>
    <mergeCell ref="B50:B53"/>
    <mergeCell ref="B54:B57"/>
    <mergeCell ref="B58:B61"/>
    <mergeCell ref="B62:B65"/>
    <mergeCell ref="B30:B33"/>
    <mergeCell ref="B34:B37"/>
    <mergeCell ref="B38:B41"/>
    <mergeCell ref="B42:B45"/>
    <mergeCell ref="B46:B49"/>
    <mergeCell ref="B90:B93"/>
    <mergeCell ref="B74:B77"/>
    <mergeCell ref="B78:B81"/>
    <mergeCell ref="B70:B73"/>
    <mergeCell ref="B82:B85"/>
    <mergeCell ref="B110:B113"/>
    <mergeCell ref="B114:B117"/>
    <mergeCell ref="B94:B97"/>
    <mergeCell ref="B98:B101"/>
    <mergeCell ref="B102:B105"/>
    <mergeCell ref="B106:B109"/>
    <mergeCell ref="B162:B165"/>
    <mergeCell ref="B118:B121"/>
    <mergeCell ref="B122:B125"/>
    <mergeCell ref="B126:B129"/>
    <mergeCell ref="B130:B133"/>
    <mergeCell ref="B134:B137"/>
    <mergeCell ref="B138:B141"/>
    <mergeCell ref="B142:B145"/>
    <mergeCell ref="B146:B149"/>
    <mergeCell ref="B150:B153"/>
    <mergeCell ref="B154:B157"/>
    <mergeCell ref="B158:B161"/>
    <mergeCell ref="B199:B202"/>
    <mergeCell ref="B203:B206"/>
    <mergeCell ref="B207:B210"/>
    <mergeCell ref="B166:B169"/>
    <mergeCell ref="B170:B173"/>
    <mergeCell ref="B174:B177"/>
    <mergeCell ref="B178:B181"/>
    <mergeCell ref="B182:B185"/>
    <mergeCell ref="B196:B198"/>
    <mergeCell ref="B187:B189"/>
    <mergeCell ref="B190:B192"/>
    <mergeCell ref="B193:B195"/>
    <mergeCell ref="A248:B248"/>
    <mergeCell ref="A249:B249"/>
    <mergeCell ref="B250:H250"/>
    <mergeCell ref="A251:D251"/>
    <mergeCell ref="E251:G251"/>
  </mergeCells>
  <pageMargins left="0.39370078740157483" right="0.39370078740157483" top="0.59055118110236227" bottom="0.39370078740157483" header="0.31496062992125984" footer="0.31496062992125984"/>
  <pageSetup paperSize="9" scale="60" orientation="portrait" r:id="rId1"/>
  <headerFooter differentFirst="1">
    <oddHeader>&amp;C&amp;P</oddHeader>
  </headerFooter>
  <rowBreaks count="3" manualBreakCount="3">
    <brk id="33" max="7" man="1"/>
    <brk id="101" max="7" man="1"/>
    <brk id="1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ФК и Спорт 2018</vt:lpstr>
      <vt:lpstr>'ФК и Спорт 2018'!Заголовки_для_печати</vt:lpstr>
      <vt:lpstr>'ФК и Спорт 2018'!Область_печати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2019-04-18T09:08:14Z</cp:lastPrinted>
  <dcterms:created xsi:type="dcterms:W3CDTF">2014-01-29T05:43:47Z</dcterms:created>
  <dcterms:modified xsi:type="dcterms:W3CDTF">2019-04-18T09:40:38Z</dcterms:modified>
</cp:coreProperties>
</file>