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МОНИТОРИНГА\2015\Размещение на сайте\Выполнение МЗ 2014\"/>
    </mc:Choice>
  </mc:AlternateContent>
  <bookViews>
    <workbookView xWindow="0" yWindow="0" windowWidth="24000" windowHeight="9075"/>
  </bookViews>
  <sheets>
    <sheet name="Культура" sheetId="2" r:id="rId1"/>
  </sheets>
  <definedNames>
    <definedName name="_xlnm.Print_Area" localSheetId="0">Культура!$A$1:$K$75</definedName>
  </definedNames>
  <calcPr calcId="152511"/>
</workbook>
</file>

<file path=xl/calcChain.xml><?xml version="1.0" encoding="utf-8"?>
<calcChain xmlns="http://schemas.openxmlformats.org/spreadsheetml/2006/main">
  <c r="G48" i="2" l="1"/>
  <c r="F48" i="2"/>
  <c r="G47" i="2"/>
  <c r="F47" i="2"/>
  <c r="H40" i="2"/>
  <c r="H39" i="2"/>
  <c r="H36" i="2"/>
  <c r="H34" i="2"/>
  <c r="H35" i="2"/>
  <c r="H32" i="2"/>
  <c r="H28" i="2"/>
  <c r="H27" i="2"/>
  <c r="H25" i="2" l="1"/>
  <c r="H26" i="2"/>
  <c r="H29" i="2"/>
  <c r="H30" i="2"/>
  <c r="H33" i="2"/>
  <c r="H38" i="2"/>
  <c r="H37" i="2"/>
  <c r="H49" i="2" l="1"/>
  <c r="H48" i="2"/>
  <c r="H42" i="2"/>
  <c r="H41" i="2"/>
  <c r="H43" i="2"/>
  <c r="H45" i="2"/>
  <c r="H46" i="2"/>
  <c r="H44" i="2"/>
  <c r="H47" i="2" l="1"/>
  <c r="G64" i="2" l="1"/>
  <c r="F64" i="2"/>
  <c r="G57" i="2"/>
  <c r="F57" i="2"/>
  <c r="G50" i="2"/>
  <c r="F50" i="2"/>
  <c r="H57" i="2" l="1"/>
  <c r="H50" i="2"/>
  <c r="H64" i="2"/>
  <c r="G23" i="2"/>
  <c r="F23" i="2"/>
  <c r="G18" i="2"/>
  <c r="F18" i="2"/>
  <c r="H55" i="2"/>
  <c r="H23" i="2" l="1"/>
  <c r="H63" i="2"/>
  <c r="H62" i="2"/>
  <c r="H56" i="2"/>
  <c r="H54" i="2"/>
  <c r="H53" i="2"/>
  <c r="H52" i="2"/>
  <c r="H31" i="2"/>
  <c r="H22" i="2" l="1"/>
  <c r="H20" i="2"/>
  <c r="H21" i="2"/>
  <c r="H17" i="2"/>
  <c r="H15" i="2"/>
  <c r="H6" i="2"/>
  <c r="H12" i="2"/>
  <c r="H10" i="2"/>
  <c r="H11" i="2"/>
  <c r="H14" i="2"/>
  <c r="H8" i="2"/>
  <c r="H7" i="2"/>
  <c r="H13" i="2"/>
  <c r="H9" i="2"/>
  <c r="H5" i="2"/>
  <c r="H16" i="2" l="1"/>
  <c r="H66" i="2"/>
  <c r="H61" i="2"/>
  <c r="H60" i="2"/>
  <c r="H59" i="2"/>
</calcChain>
</file>

<file path=xl/sharedStrings.xml><?xml version="1.0" encoding="utf-8"?>
<sst xmlns="http://schemas.openxmlformats.org/spreadsheetml/2006/main" count="341" uniqueCount="178">
  <si>
    <t>Муниципальное бюджетное образовательное учреждение дополнительного образования детей детская школа искусств № 5 муниципального образования город-курорт Сочи</t>
  </si>
  <si>
    <t>Муниципальное бюджетное учреждение культуры г.Сочи "Районный Дом культуры "Адлер"</t>
  </si>
  <si>
    <t>Муниципальное бюджетное учреждение культуры г.Сочи "Централизованная клубная система "Орел-Изумруд"</t>
  </si>
  <si>
    <t>Муниципальное бюджетное учреждение культуры г.Сочи "Музей истории Адлерского района"</t>
  </si>
  <si>
    <t>Муниципальное бюджетное учреждение "Централизованная бухгалтерия учреждений культуры Адлерского района города Сочи"</t>
  </si>
  <si>
    <t>Муниципальное бюджетное образовательное учреждение дополнительного образования детей детская школа искусств № 2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</si>
  <si>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3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</si>
  <si>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4 муниципального образования город-курорт Сочи"</t>
  </si>
  <si>
    <t>Муниципальное бюджетное учреждение культуры г.Сочи "Дом культуры с. Волковка"</t>
  </si>
  <si>
    <t>Муниципальное бюджетное учреждение культуры города Сочи "Лазаревский районный Центр национальных культур имени Крикора Сааковича Мазлумяна"</t>
  </si>
  <si>
    <t>Муниципальное бюджетное учреждение культуры г.Сочи "Лазаревская централизованная библиотечная система"</t>
  </si>
  <si>
    <t>Муниципальное бюджетное учреждение "Централизованная бухгалтерия учреждений культуры Лазаревского района города Сочи"</t>
  </si>
  <si>
    <t>Муниципальное бюджетное образовательное учреждение дополнительного образования детей детская музыкальная школа №4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</si>
  <si>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художественная школа № 3 Муниципального образования город-курорт Сочи</t>
  </si>
  <si>
    <t>Муниципальное бюджетное учреждение культуры г. Сочи "Музей истории Хостинского района"</t>
  </si>
  <si>
    <t>Муниципальное бюджетное учреждение культуры г.Сочи "Централизованная клубная система Хостинского района"</t>
  </si>
  <si>
    <t>Муниципальное бюджетное учреждение "Централизованная бухгалтерия учреждений культуры Хостинского района города Сочи"</t>
  </si>
  <si>
    <t>Муниципальное автономное учреждение культуры "Сочинское концертно-филармоническое объединение"</t>
  </si>
  <si>
    <t>Муниципальное бюджетное образовательное учреждение дополнительного образования детей детская музыкальная школа №1 имени Шмелева муниципального образования город-курорт Сочи</t>
  </si>
  <si>
    <t>Муниципальное бюджетное учреждение культуры г. Сочи "Дом культуры"</t>
  </si>
  <si>
    <t>Муниципальное бюджетное образовательное учреждение дополнительного образования детей детская школа искусств № 1 муниципального образования город-курорт Сочи</t>
  </si>
  <si>
    <t>Муниципальное бюджетное учреждение культуры г.Сочи "Сочинский художественный музей"</t>
  </si>
  <si>
    <t>Муниципальное бюджетное образовательное учреждение дополнительного образования детей детская художественная школа № 1 имени А.И.Пахомова муниципального образования город-курорт Сочи</t>
  </si>
  <si>
    <t>Муниципальное бюджетное учреждение культуры г.Сочи "Централизованная библиотечная система города Сочи"</t>
  </si>
  <si>
    <t>Муниципальное бюджетное образовательное учреждение дополнительного образования детей детская музыкальная школа № 2 муниципального образования город-курорт Сочи</t>
  </si>
  <si>
    <t>Муниципальное бюджетное учреждение культуры г.Сочи "Городской Дом культуры "Юбилейный"</t>
  </si>
  <si>
    <t>Муниципальное бюджетное учреждение культуры г. Сочи "Музей истории города-курорта Сочи"</t>
  </si>
  <si>
    <t>Муниципальное бюджетное учреждение культуры города Сочи "Творческо-методический центр"</t>
  </si>
  <si>
    <t>Муниципальное бюджетное учреждение культуры г.Сочи "Районный Дом культуры" Центрального района</t>
  </si>
  <si>
    <t>Муниципальное бюджетное учреждение "Централизованная бухгалтерия учреждений культуры Центрального района города Сочи"</t>
  </si>
  <si>
    <t>Муниципальное бюджетное учреждение культуры города Сочи "Арт-Медиа-Центр "Родина"</t>
  </si>
  <si>
    <t>Муниципальное бюджетное образовательное учреждение дополнительного образования детей детская художественная школа № 2 муниципального образования город-курорт Сочи</t>
  </si>
  <si>
    <t>Муниципальное бюджетное учреждение культуры "Централизованная библиотечная система Адлерского района г. Сочи"</t>
  </si>
  <si>
    <t>Муниципальное бюджетное образовательное учреждение дополнительного образования детей детская музыкальная школа № 3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</si>
  <si>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школа искусств № 6 муниципального образования город-курорт Сочи</t>
  </si>
  <si>
    <t>№пп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</si>
  <si>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</si>
  <si>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</si>
  <si>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</si>
  <si>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</si>
  <si>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Причины отклонения от плановых назначений</t>
  </si>
  <si>
    <t>Наименование муниципальной услуги( работы)</t>
  </si>
  <si>
    <t>единиц</t>
  </si>
  <si>
    <t>человек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</si>
  <si>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</si>
  <si>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Документовыдача</t>
  </si>
  <si>
    <t xml:space="preserve"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</t>
  </si>
  <si>
    <t xml:space="preserve">предоставление дополнительного образования в муниципальных образовательных учреждениях дополнительного образования детей в сфере культуры </t>
  </si>
  <si>
    <t>Среднегодовой контингент учащихся</t>
  </si>
  <si>
    <t>экз.</t>
  </si>
  <si>
    <t>обеспечение организации и осуществления бухгалтерского учета учреждений культуры города Сочи</t>
  </si>
  <si>
    <t>Количество заключенных договоров</t>
  </si>
  <si>
    <t>предоставление доступа к музейным коллекциям и предметам, организация музейной деятельности</t>
  </si>
  <si>
    <t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</t>
  </si>
  <si>
    <t>количество заключенных договоров</t>
  </si>
  <si>
    <t>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</si>
  <si>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Предоставление доступа к музейным коллекциям и предметам, другой музейной деятельности</t>
  </si>
  <si>
    <t>Организация библиотечно-информационного обслуживания населения муниципального образования г Сочи</t>
  </si>
  <si>
    <t>Количество проведенных культурно-досуговых мероприятий</t>
  </si>
  <si>
    <t>организационно-методическое и консультативное обслуживание учреждений культуры города Сочи</t>
  </si>
  <si>
    <t>Техничское обеспечение деятельности учреждений культуры города Сочи</t>
  </si>
  <si>
    <t>Муниципальное бюджетное учреждение культуры г.Сочи "Литературно-мемориальный Музей Н. Островского в городе Сочи"</t>
  </si>
  <si>
    <t>отклонения отсутствуют</t>
  </si>
  <si>
    <t>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</si>
  <si>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Наименование муниципальной услуги:  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</si>
  <si>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Наименование муниципальной услуги:  Библиотечно-информационное обслуживание населения</t>
  </si>
  <si>
    <t>Наименование муниципальной услуги:  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</t>
  </si>
  <si>
    <t>Наименование муниципальной услуги:  предоставление доступа к музейным коллекциям и предметам, организация музейной деятельности</t>
  </si>
  <si>
    <t>Муниципальное бюджетное учреждение "Центр технического и хозяйственного обслуживания учреждений культуры г.Сочи"</t>
  </si>
  <si>
    <t>Итого по услуге: 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</si>
  <si>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Итого по услуге: организационно-методическое консультативное обслуживание учреждений культуры города Сочи</t>
  </si>
  <si>
    <t>Наименование муниципальной услуги (работы) - Обеспечение организации и осуществления бухгалтерского учета учреждений культуры</t>
  </si>
  <si>
    <t>Итого по услуге: Предоставление доступа к музейным коллекциям и к предметам другой музейной деятельности</t>
  </si>
  <si>
    <t>Наименование муниципальной услуги (работы) - Техническое обеспечение деятельности учреждений культуры города Сочи</t>
  </si>
  <si>
    <t xml:space="preserve">Мониторинг исполнения муниципальных заданий учреждениями, подведомственными управлению культуры администрации города Сочи </t>
  </si>
  <si>
    <t>Всего учреждений, подведомственных управлению культуры администрации города Сочи</t>
  </si>
  <si>
    <t>в том числе:</t>
  </si>
  <si>
    <t>число учреждений, выполнивших муниципальное задание менее чем на 100%</t>
  </si>
  <si>
    <t>число учреждений, выполнивших муниципальное задание на 100 и более процентов</t>
  </si>
  <si>
    <t>Муниципальное бюджетное учреждение "Централизованная бухгалтерия управления культуры админитсрации города Сочи"</t>
  </si>
  <si>
    <t>Муниципальное бюджетное учреждение культуры г.Сочи "Центр национальных культур "Истоки"</t>
  </si>
  <si>
    <t>количество клубных формирований</t>
  </si>
  <si>
    <t>Количество бесплатных культурно-досуговых мероприятий</t>
  </si>
  <si>
    <t>ww.bus.gov.ru/pub/agency/60488/plan-result-comparison/2014</t>
  </si>
  <si>
    <t>http://www.bus.gov.ru/public/print-form/show.html?pfid=8233409</t>
  </si>
  <si>
    <t>отчёт об исполнении муниципального задания за 2014 год</t>
  </si>
  <si>
    <t>за 2014 год</t>
  </si>
  <si>
    <t>Плановое значение на 2014 год</t>
  </si>
  <si>
    <t>Фактическое исполнение за 2014 год</t>
  </si>
  <si>
    <t>http://www.bus.gov.ru/public/print-form/show.html?pfid=8394227</t>
  </si>
  <si>
    <t>http://www.bus.gov.ru/pub/agency/67070/plan-result-comparison/2014</t>
  </si>
  <si>
    <t>http://www.bus.gov.ru/pub/agency/41568/plan-result-comparison/2014</t>
  </si>
  <si>
    <t>http://www.bus.gov.ru/pub/agency/18453/plan-result-comparison/2014</t>
  </si>
  <si>
    <t>http://www.bus.gov.ru/pub/agency/44442/plan-result-comparison/2014</t>
  </si>
  <si>
    <t>http://www.bus.gov.ru/public/print-form/show.html?pfid=7700804</t>
  </si>
  <si>
    <t>http://www.bus.gov.ru/pub/agency/79359/plan-result-comparison/2014</t>
  </si>
  <si>
    <t>http://www.bus.gov.ru/pub/agency/13973/plan-result-comparison/2014</t>
  </si>
  <si>
    <t>http://www.bus.gov.ru/public/print-form/show.html?pfid=7710430</t>
  </si>
  <si>
    <t>http://www.bus.gov.ru/pub/agency/51969/plan-result-comparison/2014</t>
  </si>
  <si>
    <t>http://www.bus.gov.ru/public/print-form/show.html?pfid=8318037</t>
  </si>
  <si>
    <t>http://www.bus.gov.ru/pub/agency/60295/plan-result-comparison/2014</t>
  </si>
  <si>
    <t>http://www.bus.gov.ru/public/print-form/show.html?pfid=8486098</t>
  </si>
  <si>
    <t>http://www.bus.gov.ru/pub/agency/59098/plan-result-comparison/2014</t>
  </si>
  <si>
    <t>http://www.bus.gov.ru/public/print-form/show.html?pfid=8486474</t>
  </si>
  <si>
    <t>http://www.bus.gov.ru/pub/agency/53969/plan-result-comparison/2014</t>
  </si>
  <si>
    <t>http://www.bus.gov.ru/public/print-form/show.html?pfid=8151835</t>
  </si>
  <si>
    <t>http://www.bus.gov.ru/pub/agency/61488/plan-result-comparison/2014?activeTab=1</t>
  </si>
  <si>
    <t>http://www.bus.gov.ru/public/print-form/show.html?pfid=8582067</t>
  </si>
  <si>
    <t>Увеличение интереса к дополнительному образованию</t>
  </si>
  <si>
    <t>http://www.bus.gov.ru/pub/agency/59978/plan-result-comparison/2014</t>
  </si>
  <si>
    <t>http://www.bus.gov.ru/public/print-form/show.html?pfid=8299422</t>
  </si>
  <si>
    <t>http://www.bus.gov.ru/pub/agency/80425/plan-result-comparison/2014</t>
  </si>
  <si>
    <t>увеличение числа посетителей</t>
  </si>
  <si>
    <t>http://www.bus.gov.ru/public/print-form/show.html?pfid=7019782</t>
  </si>
  <si>
    <t>http://www.bus.gov.ru/pub/agency/8214/plan-result-comparison/2014</t>
  </si>
  <si>
    <t>http://www.bus.gov.ru/public/print-form/show.html?pfid=4802873</t>
  </si>
  <si>
    <t>http://www.bus.gov.ru/pub/agency/77635/plan-result-comparison/2014</t>
  </si>
  <si>
    <t>улучшение качества услуг</t>
  </si>
  <si>
    <t>http://www.bus.gov.ru/public/print-form/show.html?pfid=8212255</t>
  </si>
  <si>
    <t>http://www.bus.gov.ru/pub/agency/179734/plan-result-comparison/2014</t>
  </si>
  <si>
    <t>http://www.bus.gov.ru/public/print-form/show.html?pfid=8447823</t>
  </si>
  <si>
    <t>http://www.bus.gov.ru/pub/agency/2334/plan-result-comparison/2014</t>
  </si>
  <si>
    <t>http://www.bus.gov.ru/public/print-form/show.html?pfid=4800253</t>
  </si>
  <si>
    <t>предоставление информации о времени иместе представлений филармонических и эстадных концертов и гастрольных мероприятий театров и филармоний, киносеансов, анонсы данных мероприятий</t>
  </si>
  <si>
    <t>увеличение интереса потребителей услуги</t>
  </si>
  <si>
    <t>http://www.bus.gov.ru/pub/agency/82267/plan-result-comparison/2014</t>
  </si>
  <si>
    <t>http://www.bus.gov.ru/public/print-form/show.html?pfid=8395022</t>
  </si>
  <si>
    <t>http://www.bus.gov.ru/pub/agency/60416/plan-result-comparison/2014</t>
  </si>
  <si>
    <t>http://www.bus.gov.ru/public/print-form/show.html?pfid=8395707</t>
  </si>
  <si>
    <t>http://www.bus.gov.ru/pub/agency/9645/plan-result-comparison/2014</t>
  </si>
  <si>
    <t>предоставление театрально-концертного обслуживания</t>
  </si>
  <si>
    <t xml:space="preserve">количество мероприятий </t>
  </si>
  <si>
    <t>http://www.bus.gov.ru/public/print-form/show.html?pfid=8353206</t>
  </si>
  <si>
    <t>http://www.bus.gov.ru/public/print-form/show.html?pfid=8395400</t>
  </si>
  <si>
    <t>http://www.bus.gov.ru/pub/agency/8967/plan-result-comparison/2014</t>
  </si>
  <si>
    <t>фактический спрос населения на услугу</t>
  </si>
  <si>
    <t>http://www.bus.gov.ru/public/print-form/show.html?pfid=8395932</t>
  </si>
  <si>
    <t>http://www.bus.gov.ru/pub/agency/79173/plan-result-comparison/2014</t>
  </si>
  <si>
    <t>http://www.bus.gov.ru/pub/agency/10162/plan-result-comparison/2014</t>
  </si>
  <si>
    <t>http://www.bus.gov.ru/public/print-form/show.html?pfid=8315254</t>
  </si>
  <si>
    <t>http://www.bus.gov.ru/pub/agency/270272/plan-result-comparison/2014</t>
  </si>
  <si>
    <t>http://www.bus.gov.ru/public/print-form/show.html?pfid=8395213</t>
  </si>
  <si>
    <t>http://www.bus.gov.ru/pub/agency/63351/plan-result-comparison/2014</t>
  </si>
  <si>
    <t>http://www.bus.gov.ru/public/print-form/show.html?pfid=6990568</t>
  </si>
  <si>
    <t>http://www.bus.gov.ru/pub/agency/60333/plan-result-comparison/2014</t>
  </si>
  <si>
    <t>http://www.bus.gov.ru/public/print-form/show.html?pfid=7067961</t>
  </si>
  <si>
    <t>Охват работников культуры методическми формами обученияколичество мероприятий методического характера</t>
  </si>
  <si>
    <t>%</t>
  </si>
  <si>
    <t>http://www.bus.gov.ru/pub/agency/42343/plan-result-comparison/2014</t>
  </si>
  <si>
    <t>http://www.bus.gov.ru/public/print-form/show.html?pfid=5399216</t>
  </si>
  <si>
    <t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(количество культурно-досуговых мероприятий)</t>
  </si>
  <si>
    <t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(количество клубных формирований)</t>
  </si>
  <si>
    <t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 (предоставление театрально-концертного обслуживания)</t>
  </si>
  <si>
    <t>http://www.bus.gov.ru/pub/agency/79420/plan-result-comparison/2014</t>
  </si>
  <si>
    <t>http://www.bus.gov.ru/public/print-form/show.html?pfid=8161952</t>
  </si>
  <si>
    <t>количество посещений</t>
  </si>
  <si>
    <t>http://www.bus.gov.ru/pub/agency/3246/plan-result-comparison/2014</t>
  </si>
  <si>
    <t>http://www.bus.gov.ru/public/print-form/show.html?pfid=8197945</t>
  </si>
  <si>
    <t>http://www.bus.gov.ru/pub/agency/11284/plan-result-comparison/2014</t>
  </si>
  <si>
    <t>http://www.bus.gov.ru/public/print-form/show.html?pfid=8179371</t>
  </si>
  <si>
    <t>http://www.bus.gov.ru/pub/agency/80311/plan-result-comparison/2014</t>
  </si>
  <si>
    <t>http://www.bus.gov.ru/public/print-form/show.html?pfid=8450251</t>
  </si>
  <si>
    <t>http://www.bus.gov.ru/pub/agency/80308/plan-result-comparison/2014</t>
  </si>
  <si>
    <t>http://www.bus.gov.ru/public/print-form/show.html?pfid=8316459</t>
  </si>
  <si>
    <t>Количество обслуживаемых лицевых счетов</t>
  </si>
  <si>
    <t>http://www.bus.gov.ru/pub/agency/80246/plan-result-comparison/2014</t>
  </si>
  <si>
    <t>http://www.bus.gov.ru/pub/agency/79710/plan-result-comparison/2014</t>
  </si>
  <si>
    <t>http://www.bus.gov.ru/public/print-form/show.html?pfid=7020243</t>
  </si>
  <si>
    <t>http://www.bus.gov.ru/pub/agency/76370/plan-result-comparison/2014</t>
  </si>
  <si>
    <t>http://www.bus.gov.ru/pub/agency/76370/tasks/1181030</t>
  </si>
  <si>
    <r>
      <t>Ссылка на страницу  bus.qov.ru, обеспечивающая просмотр результатов деятельности учреждения в полном объеме</t>
    </r>
    <r>
      <rPr>
        <sz val="12"/>
        <color theme="1"/>
        <rFont val="Calibri"/>
        <family val="2"/>
        <charset val="204"/>
        <scheme val="minor"/>
      </rPr>
      <t xml:space="preserve">  </t>
    </r>
  </si>
  <si>
    <t>http://www.bus.gov.ru/pub/agency/89315/plan-result-comparison/2014</t>
  </si>
  <si>
    <t>http://www.bus.gov.ru/public/print-form/show.html?pfid=8394667</t>
  </si>
  <si>
    <t>http://www.bus.gov.ru/pub/agency/79096/plan-result-comparison/2014</t>
  </si>
  <si>
    <t>http://www.bus.gov.ru/public/print-form/show.html?pfid=8358950</t>
  </si>
  <si>
    <t>http://www.bus.gov.ru/pub/agency/21306/plan-result-comparison/2014</t>
  </si>
  <si>
    <t>количество обслуживаемых учреждений</t>
  </si>
  <si>
    <t>http://www.bus.gov.ru/public/print-form/show.html?pfid=8227063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</si>
</sst>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0" fontId="0" fillId="0" borderId="0" xfId="0" applyNumberFormat="1" applyAlignment="1">
      <alignment horizontal="center"/>
    </xf>
    <xf numFmtId="0" fontId="0" fillId="2" borderId="0" xfId="0" applyFont="1" applyFill="1"/>
    <xf numFmtId="0" fontId="0" fillId="0" borderId="0" xfId="0" applyFill="1"/>
    <xf numFmtId="0" fontId="0" fillId="0" borderId="0" xfId="0" applyFont="1" applyFill="1"/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0" fontId="9" fillId="0" borderId="24" xfId="0" applyNumberFormat="1" applyFont="1" applyFill="1" applyBorder="1" applyAlignment="1">
      <alignment horizontal="center" vertical="center"/>
    </xf>
    <xf numFmtId="0" fontId="6" fillId="0" borderId="24" xfId="2" applyFill="1" applyBorder="1" applyAlignment="1">
      <alignment horizontal="center" vertical="center" wrapText="1"/>
    </xf>
    <xf numFmtId="0" fontId="0" fillId="3" borderId="0" xfId="0" applyFont="1" applyFill="1"/>
    <xf numFmtId="0" fontId="0" fillId="4" borderId="0" xfId="0" applyFont="1" applyFill="1"/>
    <xf numFmtId="0" fontId="21" fillId="0" borderId="0" xfId="0" applyFont="1"/>
    <xf numFmtId="0" fontId="20" fillId="0" borderId="0" xfId="0" applyFont="1"/>
    <xf numFmtId="0" fontId="0" fillId="0" borderId="0" xfId="0" applyFont="1" applyFill="1" applyAlignment="1"/>
    <xf numFmtId="0" fontId="7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/>
    </xf>
    <xf numFmtId="0" fontId="6" fillId="5" borderId="1" xfId="2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10" fontId="7" fillId="5" borderId="15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6" fillId="5" borderId="18" xfId="2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0" fontId="7" fillId="5" borderId="11" xfId="0" applyNumberFormat="1" applyFont="1" applyFill="1" applyBorder="1" applyAlignment="1">
      <alignment horizontal="center" vertical="center"/>
    </xf>
    <xf numFmtId="0" fontId="13" fillId="5" borderId="11" xfId="2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3" fillId="5" borderId="17" xfId="2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7" xfId="1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6" fillId="5" borderId="1" xfId="2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4" fillId="5" borderId="2" xfId="1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10" fontId="17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10" fontId="0" fillId="5" borderId="1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0" fontId="9" fillId="5" borderId="15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left" vertical="center" wrapText="1"/>
    </xf>
    <xf numFmtId="10" fontId="9" fillId="5" borderId="2" xfId="0" applyNumberFormat="1" applyFont="1" applyFill="1" applyBorder="1" applyAlignment="1">
      <alignment horizontal="center" vertical="center"/>
    </xf>
    <xf numFmtId="0" fontId="6" fillId="5" borderId="2" xfId="2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6" fillId="5" borderId="15" xfId="2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10" fontId="9" fillId="7" borderId="15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0" fontId="12" fillId="7" borderId="6" xfId="2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10" fontId="5" fillId="6" borderId="1" xfId="0" applyNumberFormat="1" applyFont="1" applyFill="1" applyBorder="1" applyAlignment="1">
      <alignment horizontal="center" vertical="center"/>
    </xf>
    <xf numFmtId="0" fontId="6" fillId="10" borderId="1" xfId="2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2" fontId="9" fillId="6" borderId="18" xfId="0" applyNumberFormat="1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10" fontId="11" fillId="8" borderId="30" xfId="0" applyNumberFormat="1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10" fontId="11" fillId="8" borderId="16" xfId="0" applyNumberFormat="1" applyFont="1" applyFill="1" applyBorder="1" applyAlignment="1">
      <alignment horizontal="center"/>
    </xf>
    <xf numFmtId="0" fontId="6" fillId="9" borderId="1" xfId="2" applyFont="1" applyFill="1" applyBorder="1" applyAlignment="1">
      <alignment horizontal="center" vertical="center" wrapText="1"/>
    </xf>
    <xf numFmtId="0" fontId="6" fillId="9" borderId="1" xfId="2" applyFill="1" applyBorder="1" applyAlignment="1">
      <alignment horizontal="center" vertical="center" wrapText="1"/>
    </xf>
    <xf numFmtId="0" fontId="6" fillId="5" borderId="2" xfId="2" applyFill="1" applyBorder="1" applyAlignment="1">
      <alignment horizontal="center" vertical="center" wrapText="1"/>
    </xf>
    <xf numFmtId="0" fontId="6" fillId="5" borderId="3" xfId="2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left" vertical="center" wrapText="1"/>
    </xf>
    <xf numFmtId="0" fontId="4" fillId="5" borderId="3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10" fontId="0" fillId="7" borderId="5" xfId="0" applyNumberFormat="1" applyFont="1" applyFill="1" applyBorder="1" applyAlignment="1">
      <alignment horizontal="center" vertical="center"/>
    </xf>
    <xf numFmtId="10" fontId="0" fillId="7" borderId="6" xfId="0" applyNumberFormat="1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4" fillId="5" borderId="2" xfId="1" applyFont="1" applyFill="1" applyBorder="1" applyAlignment="1">
      <alignment vertical="center" wrapText="1"/>
    </xf>
    <xf numFmtId="0" fontId="4" fillId="5" borderId="3" xfId="1" applyFont="1" applyFill="1" applyBorder="1" applyAlignment="1">
      <alignment vertical="center" wrapText="1"/>
    </xf>
    <xf numFmtId="0" fontId="0" fillId="6" borderId="2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9" fillId="6" borderId="29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left" wrapText="1"/>
    </xf>
    <xf numFmtId="0" fontId="11" fillId="8" borderId="11" xfId="0" applyFont="1" applyFill="1" applyBorder="1" applyAlignment="1">
      <alignment horizontal="left" wrapText="1"/>
    </xf>
    <xf numFmtId="0" fontId="11" fillId="8" borderId="13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left" wrapText="1"/>
    </xf>
    <xf numFmtId="0" fontId="11" fillId="8" borderId="14" xfId="0" applyFont="1" applyFill="1" applyBorder="1" applyAlignment="1">
      <alignment horizontal="left" wrapText="1"/>
    </xf>
    <xf numFmtId="0" fontId="11" fillId="8" borderId="15" xfId="0" applyFont="1" applyFill="1" applyBorder="1" applyAlignment="1">
      <alignment horizontal="left" wrapText="1"/>
    </xf>
    <xf numFmtId="0" fontId="14" fillId="8" borderId="31" xfId="0" applyFont="1" applyFill="1" applyBorder="1" applyAlignment="1">
      <alignment horizontal="left"/>
    </xf>
    <xf numFmtId="0" fontId="14" fillId="8" borderId="6" xfId="0" applyFont="1" applyFill="1" applyBorder="1" applyAlignment="1">
      <alignment horizontal="left"/>
    </xf>
    <xf numFmtId="0" fontId="14" fillId="8" borderId="32" xfId="0" applyFont="1" applyFill="1" applyBorder="1" applyAlignment="1">
      <alignment horizontal="left"/>
    </xf>
    <xf numFmtId="0" fontId="8" fillId="14" borderId="8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 wrapText="1"/>
    </xf>
    <xf numFmtId="0" fontId="19" fillId="5" borderId="4" xfId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s.gov.ru/pub/agency/2334/plan-result-comparison/2014" TargetMode="External"/><Relationship Id="rId2" Type="http://schemas.openxmlformats.org/officeDocument/2006/relationships/hyperlink" Target="http://www.bus.gov.ru/pub/agency/179734/plan-result-comparison/2014" TargetMode="External"/><Relationship Id="rId1" Type="http://schemas.openxmlformats.org/officeDocument/2006/relationships/hyperlink" Target="http://www.bus.gov.ru/pub/agency/41568/plan-result-comparison/201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us.gov.ru/pub/agency/9645/plan-result-comparison/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view="pageBreakPreview" zoomScale="75" zoomScaleNormal="75" zoomScaleSheetLayoutView="75" workbookViewId="0">
      <selection sqref="A1:K1"/>
    </sheetView>
  </sheetViews>
  <sheetFormatPr defaultRowHeight="15" x14ac:dyDescent="0.25"/>
  <cols>
    <col min="1" max="1" width="5.7109375" style="3" customWidth="1"/>
    <col min="2" max="2" width="38" style="6" customWidth="1"/>
    <col min="3" max="3" width="41" customWidth="1"/>
    <col min="4" max="4" width="45.140625" customWidth="1"/>
    <col min="5" max="5" width="24.7109375" customWidth="1"/>
    <col min="6" max="6" width="26" customWidth="1"/>
    <col min="7" max="7" width="27.28515625" customWidth="1"/>
    <col min="8" max="8" width="16.85546875" customWidth="1"/>
    <col min="9" max="9" width="28" customWidth="1"/>
    <col min="10" max="10" width="34.140625" style="8" customWidth="1"/>
    <col min="11" max="11" width="31.28515625" style="8" customWidth="1"/>
  </cols>
  <sheetData>
    <row r="1" spans="1:11" s="1" customFormat="1" ht="27" customHeight="1" x14ac:dyDescent="0.45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1" customHeight="1" thickBot="1" x14ac:dyDescent="0.4">
      <c r="A2" s="138" t="s">
        <v>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1" customFormat="1" ht="106.5" customHeight="1" thickBot="1" x14ac:dyDescent="0.3">
      <c r="A3" s="9" t="s">
        <v>35</v>
      </c>
      <c r="B3" s="10" t="s">
        <v>36</v>
      </c>
      <c r="C3" s="11" t="s">
        <v>41</v>
      </c>
      <c r="D3" s="10" t="s">
        <v>37</v>
      </c>
      <c r="E3" s="11" t="s">
        <v>38</v>
      </c>
      <c r="F3" s="11" t="s">
        <v>87</v>
      </c>
      <c r="G3" s="11" t="s">
        <v>88</v>
      </c>
      <c r="H3" s="11" t="s">
        <v>39</v>
      </c>
      <c r="I3" s="11" t="s">
        <v>40</v>
      </c>
      <c r="J3" s="11" t="s">
        <v>170</v>
      </c>
      <c r="K3" s="12" t="s">
        <v>85</v>
      </c>
    </row>
    <row r="4" spans="1:11" s="1" customFormat="1" ht="29.25" customHeight="1" x14ac:dyDescent="0.25">
      <c r="A4" s="141" t="s">
        <v>64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16" customFormat="1" ht="118.5" customHeight="1" x14ac:dyDescent="0.25">
      <c r="A5" s="31">
        <v>1</v>
      </c>
      <c r="B5" s="32" t="s">
        <v>18</v>
      </c>
      <c r="C5" s="33" t="s">
        <v>63</v>
      </c>
      <c r="D5" s="31" t="s">
        <v>48</v>
      </c>
      <c r="E5" s="36" t="s">
        <v>43</v>
      </c>
      <c r="F5" s="31">
        <v>467</v>
      </c>
      <c r="G5" s="31">
        <v>467</v>
      </c>
      <c r="H5" s="34">
        <f t="shared" ref="H5:H15" si="0">G5/F5</f>
        <v>1</v>
      </c>
      <c r="I5" s="31" t="s">
        <v>62</v>
      </c>
      <c r="J5" s="35" t="s">
        <v>83</v>
      </c>
      <c r="K5" s="35" t="s">
        <v>84</v>
      </c>
    </row>
    <row r="6" spans="1:11" s="16" customFormat="1" ht="104.25" customHeight="1" x14ac:dyDescent="0.25">
      <c r="A6" s="31">
        <v>2</v>
      </c>
      <c r="B6" s="32" t="s">
        <v>24</v>
      </c>
      <c r="C6" s="33" t="s">
        <v>44</v>
      </c>
      <c r="D6" s="36" t="s">
        <v>48</v>
      </c>
      <c r="E6" s="36" t="s">
        <v>43</v>
      </c>
      <c r="F6" s="31">
        <v>542</v>
      </c>
      <c r="G6" s="31">
        <v>542</v>
      </c>
      <c r="H6" s="34">
        <f t="shared" si="0"/>
        <v>1</v>
      </c>
      <c r="I6" s="31" t="s">
        <v>62</v>
      </c>
      <c r="J6" s="35" t="s">
        <v>90</v>
      </c>
      <c r="K6" s="35" t="s">
        <v>89</v>
      </c>
    </row>
    <row r="7" spans="1:11" s="16" customFormat="1" ht="104.25" customHeight="1" x14ac:dyDescent="0.25">
      <c r="A7" s="31">
        <v>3</v>
      </c>
      <c r="B7" s="32" t="s">
        <v>33</v>
      </c>
      <c r="C7" s="33" t="s">
        <v>44</v>
      </c>
      <c r="D7" s="31" t="s">
        <v>48</v>
      </c>
      <c r="E7" s="31" t="s">
        <v>43</v>
      </c>
      <c r="F7" s="31">
        <v>450</v>
      </c>
      <c r="G7" s="31">
        <v>450</v>
      </c>
      <c r="H7" s="34">
        <f t="shared" si="0"/>
        <v>1</v>
      </c>
      <c r="I7" s="31" t="s">
        <v>62</v>
      </c>
      <c r="J7" s="35" t="s">
        <v>91</v>
      </c>
      <c r="K7" s="114"/>
    </row>
    <row r="8" spans="1:11" s="16" customFormat="1" ht="104.25" customHeight="1" x14ac:dyDescent="0.25">
      <c r="A8" s="31">
        <v>4</v>
      </c>
      <c r="B8" s="32" t="s">
        <v>12</v>
      </c>
      <c r="C8" s="33" t="s">
        <v>44</v>
      </c>
      <c r="D8" s="31" t="s">
        <v>48</v>
      </c>
      <c r="E8" s="36" t="s">
        <v>43</v>
      </c>
      <c r="F8" s="31">
        <v>405</v>
      </c>
      <c r="G8" s="31">
        <v>405</v>
      </c>
      <c r="H8" s="34">
        <f t="shared" si="0"/>
        <v>1</v>
      </c>
      <c r="I8" s="31" t="s">
        <v>62</v>
      </c>
      <c r="J8" s="35" t="s">
        <v>98</v>
      </c>
      <c r="K8" s="35" t="s">
        <v>99</v>
      </c>
    </row>
    <row r="9" spans="1:11" s="16" customFormat="1" ht="104.25" customHeight="1" x14ac:dyDescent="0.25">
      <c r="A9" s="31">
        <v>5</v>
      </c>
      <c r="B9" s="32" t="s">
        <v>20</v>
      </c>
      <c r="C9" s="33" t="s">
        <v>44</v>
      </c>
      <c r="D9" s="31" t="s">
        <v>48</v>
      </c>
      <c r="E9" s="36" t="s">
        <v>43</v>
      </c>
      <c r="F9" s="31">
        <v>350</v>
      </c>
      <c r="G9" s="31">
        <v>350</v>
      </c>
      <c r="H9" s="34">
        <f t="shared" si="0"/>
        <v>1</v>
      </c>
      <c r="I9" s="31" t="s">
        <v>62</v>
      </c>
      <c r="J9" s="35" t="s">
        <v>92</v>
      </c>
      <c r="K9" s="115"/>
    </row>
    <row r="10" spans="1:11" s="16" customFormat="1" ht="104.25" customHeight="1" x14ac:dyDescent="0.25">
      <c r="A10" s="31">
        <v>6</v>
      </c>
      <c r="B10" s="32" t="s">
        <v>5</v>
      </c>
      <c r="C10" s="33" t="s">
        <v>44</v>
      </c>
      <c r="D10" s="31" t="s">
        <v>48</v>
      </c>
      <c r="E10" s="36" t="s">
        <v>43</v>
      </c>
      <c r="F10" s="31">
        <v>371</v>
      </c>
      <c r="G10" s="31">
        <v>390</v>
      </c>
      <c r="H10" s="34">
        <f t="shared" si="0"/>
        <v>1.0512129380053907</v>
      </c>
      <c r="I10" s="57" t="s">
        <v>108</v>
      </c>
      <c r="J10" s="35" t="s">
        <v>93</v>
      </c>
      <c r="K10" s="35" t="s">
        <v>94</v>
      </c>
    </row>
    <row r="11" spans="1:11" s="16" customFormat="1" ht="104.25" customHeight="1" x14ac:dyDescent="0.25">
      <c r="A11" s="31">
        <v>7</v>
      </c>
      <c r="B11" s="32" t="s">
        <v>6</v>
      </c>
      <c r="C11" s="33" t="s">
        <v>47</v>
      </c>
      <c r="D11" s="31" t="s">
        <v>48</v>
      </c>
      <c r="E11" s="36" t="s">
        <v>43</v>
      </c>
      <c r="F11" s="31">
        <v>578</v>
      </c>
      <c r="G11" s="31">
        <v>579</v>
      </c>
      <c r="H11" s="34">
        <f t="shared" si="0"/>
        <v>1.0017301038062283</v>
      </c>
      <c r="I11" s="38" t="s">
        <v>108</v>
      </c>
      <c r="J11" s="35" t="s">
        <v>95</v>
      </c>
      <c r="K11" s="115"/>
    </row>
    <row r="12" spans="1:11" s="16" customFormat="1" ht="104.25" customHeight="1" x14ac:dyDescent="0.25">
      <c r="A12" s="31">
        <v>8</v>
      </c>
      <c r="B12" s="32" t="s">
        <v>7</v>
      </c>
      <c r="C12" s="33" t="s">
        <v>47</v>
      </c>
      <c r="D12" s="31" t="s">
        <v>48</v>
      </c>
      <c r="E12" s="36" t="s">
        <v>43</v>
      </c>
      <c r="F12" s="31">
        <v>130</v>
      </c>
      <c r="G12" s="31">
        <v>130</v>
      </c>
      <c r="H12" s="34">
        <f t="shared" si="0"/>
        <v>1</v>
      </c>
      <c r="I12" s="31" t="s">
        <v>62</v>
      </c>
      <c r="J12" s="35" t="s">
        <v>96</v>
      </c>
      <c r="K12" s="35" t="s">
        <v>97</v>
      </c>
    </row>
    <row r="13" spans="1:11" s="16" customFormat="1" ht="104.25" customHeight="1" x14ac:dyDescent="0.25">
      <c r="A13" s="31">
        <v>9</v>
      </c>
      <c r="B13" s="32" t="s">
        <v>0</v>
      </c>
      <c r="C13" s="33" t="s">
        <v>47</v>
      </c>
      <c r="D13" s="31" t="s">
        <v>48</v>
      </c>
      <c r="E13" s="31" t="s">
        <v>43</v>
      </c>
      <c r="F13" s="31">
        <v>171</v>
      </c>
      <c r="G13" s="31">
        <v>171</v>
      </c>
      <c r="H13" s="34">
        <f t="shared" si="0"/>
        <v>1</v>
      </c>
      <c r="I13" s="31" t="s">
        <v>62</v>
      </c>
      <c r="J13" s="35" t="s">
        <v>100</v>
      </c>
      <c r="K13" s="35" t="s">
        <v>101</v>
      </c>
    </row>
    <row r="14" spans="1:11" s="16" customFormat="1" ht="104.25" customHeight="1" x14ac:dyDescent="0.25">
      <c r="A14" s="31">
        <v>10</v>
      </c>
      <c r="B14" s="32" t="s">
        <v>34</v>
      </c>
      <c r="C14" s="33" t="s">
        <v>47</v>
      </c>
      <c r="D14" s="31" t="s">
        <v>48</v>
      </c>
      <c r="E14" s="31" t="s">
        <v>43</v>
      </c>
      <c r="F14" s="31">
        <v>219</v>
      </c>
      <c r="G14" s="31">
        <v>219</v>
      </c>
      <c r="H14" s="34">
        <f t="shared" si="0"/>
        <v>1</v>
      </c>
      <c r="I14" s="31" t="s">
        <v>62</v>
      </c>
      <c r="J14" s="35" t="s">
        <v>102</v>
      </c>
      <c r="K14" s="37" t="s">
        <v>103</v>
      </c>
    </row>
    <row r="15" spans="1:11" s="16" customFormat="1" ht="109.5" customHeight="1" x14ac:dyDescent="0.25">
      <c r="A15" s="31">
        <v>11</v>
      </c>
      <c r="B15" s="32" t="s">
        <v>22</v>
      </c>
      <c r="C15" s="33" t="s">
        <v>55</v>
      </c>
      <c r="D15" s="31" t="s">
        <v>48</v>
      </c>
      <c r="E15" s="31" t="s">
        <v>43</v>
      </c>
      <c r="F15" s="31">
        <v>517</v>
      </c>
      <c r="G15" s="31">
        <v>520</v>
      </c>
      <c r="H15" s="34">
        <f t="shared" si="0"/>
        <v>1.0058027079303675</v>
      </c>
      <c r="I15" s="38" t="s">
        <v>108</v>
      </c>
      <c r="J15" s="35" t="s">
        <v>104</v>
      </c>
      <c r="K15" s="35" t="s">
        <v>105</v>
      </c>
    </row>
    <row r="16" spans="1:11" s="17" customFormat="1" ht="94.5" x14ac:dyDescent="0.25">
      <c r="A16" s="31">
        <v>12</v>
      </c>
      <c r="B16" s="32" t="s">
        <v>31</v>
      </c>
      <c r="C16" s="33" t="s">
        <v>55</v>
      </c>
      <c r="D16" s="31" t="s">
        <v>48</v>
      </c>
      <c r="E16" s="31" t="s">
        <v>43</v>
      </c>
      <c r="F16" s="31">
        <v>290</v>
      </c>
      <c r="G16" s="31">
        <v>290</v>
      </c>
      <c r="H16" s="34">
        <f>G16/F16</f>
        <v>1</v>
      </c>
      <c r="I16" s="31" t="s">
        <v>62</v>
      </c>
      <c r="J16" s="35" t="s">
        <v>106</v>
      </c>
      <c r="K16" s="35" t="s">
        <v>107</v>
      </c>
    </row>
    <row r="17" spans="1:11" s="17" customFormat="1" ht="101.25" customHeight="1" x14ac:dyDescent="0.25">
      <c r="A17" s="31">
        <v>13</v>
      </c>
      <c r="B17" s="32" t="s">
        <v>13</v>
      </c>
      <c r="C17" s="33" t="s">
        <v>44</v>
      </c>
      <c r="D17" s="31" t="s">
        <v>48</v>
      </c>
      <c r="E17" s="31" t="s">
        <v>43</v>
      </c>
      <c r="F17" s="31">
        <v>430</v>
      </c>
      <c r="G17" s="31">
        <v>440</v>
      </c>
      <c r="H17" s="34">
        <f t="shared" ref="H17" si="1">G17/F17</f>
        <v>1.0232558139534884</v>
      </c>
      <c r="I17" s="38" t="s">
        <v>108</v>
      </c>
      <c r="J17" s="35" t="s">
        <v>109</v>
      </c>
      <c r="K17" s="35" t="s">
        <v>110</v>
      </c>
    </row>
    <row r="18" spans="1:11" s="26" customFormat="1" ht="47.25" customHeight="1" x14ac:dyDescent="0.25">
      <c r="A18" s="145" t="s">
        <v>69</v>
      </c>
      <c r="B18" s="146"/>
      <c r="C18" s="146"/>
      <c r="D18" s="146"/>
      <c r="E18" s="147"/>
      <c r="F18" s="96">
        <f>F5+F6+F7+F8+F9+F10+F11+F12+F13+F14+F15+F16+F17</f>
        <v>4920</v>
      </c>
      <c r="G18" s="97">
        <f>G5+G6+G7+G8+G9+G10+G11+G12+G13+G14+G15+G16+G17</f>
        <v>4953</v>
      </c>
      <c r="H18" s="139"/>
      <c r="I18" s="140"/>
      <c r="J18" s="140"/>
      <c r="K18" s="140"/>
    </row>
    <row r="19" spans="1:11" s="15" customFormat="1" ht="33" customHeight="1" thickBot="1" x14ac:dyDescent="0.3">
      <c r="A19" s="143" t="s">
        <v>65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s="17" customFormat="1" ht="81" customHeight="1" thickBot="1" x14ac:dyDescent="0.3">
      <c r="A20" s="39">
        <v>14</v>
      </c>
      <c r="B20" s="40" t="s">
        <v>10</v>
      </c>
      <c r="C20" s="41" t="s">
        <v>57</v>
      </c>
      <c r="D20" s="42" t="s">
        <v>45</v>
      </c>
      <c r="E20" s="42" t="s">
        <v>49</v>
      </c>
      <c r="F20" s="42">
        <v>449600</v>
      </c>
      <c r="G20" s="42">
        <v>449713</v>
      </c>
      <c r="H20" s="43">
        <f t="shared" ref="H20" si="2">G20/F20</f>
        <v>1.0002513345195729</v>
      </c>
      <c r="I20" s="44" t="s">
        <v>112</v>
      </c>
      <c r="J20" s="45" t="s">
        <v>111</v>
      </c>
      <c r="K20" s="45" t="s">
        <v>113</v>
      </c>
    </row>
    <row r="21" spans="1:11" s="17" customFormat="1" ht="69" customHeight="1" thickBot="1" x14ac:dyDescent="0.3">
      <c r="A21" s="46">
        <v>15</v>
      </c>
      <c r="B21" s="47" t="s">
        <v>32</v>
      </c>
      <c r="C21" s="48" t="s">
        <v>57</v>
      </c>
      <c r="D21" s="49" t="s">
        <v>45</v>
      </c>
      <c r="E21" s="50" t="s">
        <v>49</v>
      </c>
      <c r="F21" s="49">
        <v>525690</v>
      </c>
      <c r="G21" s="49">
        <v>525686</v>
      </c>
      <c r="H21" s="51">
        <f>G21/F21</f>
        <v>0.99999239095284298</v>
      </c>
      <c r="I21" s="31" t="s">
        <v>62</v>
      </c>
      <c r="J21" s="52" t="s">
        <v>114</v>
      </c>
      <c r="K21" s="52" t="s">
        <v>115</v>
      </c>
    </row>
    <row r="22" spans="1:11" s="17" customFormat="1" ht="79.5" customHeight="1" x14ac:dyDescent="0.25">
      <c r="A22" s="53">
        <v>16</v>
      </c>
      <c r="B22" s="54" t="s">
        <v>23</v>
      </c>
      <c r="C22" s="55" t="s">
        <v>57</v>
      </c>
      <c r="D22" s="50" t="s">
        <v>45</v>
      </c>
      <c r="E22" s="50" t="s">
        <v>49</v>
      </c>
      <c r="F22" s="49">
        <v>1760900</v>
      </c>
      <c r="G22" s="49">
        <v>1761035</v>
      </c>
      <c r="H22" s="51">
        <f t="shared" ref="H22" si="3">G22/F22</f>
        <v>1.0000766653415867</v>
      </c>
      <c r="I22" s="62" t="s">
        <v>117</v>
      </c>
      <c r="J22" s="56" t="s">
        <v>116</v>
      </c>
      <c r="K22" s="56" t="s">
        <v>118</v>
      </c>
    </row>
    <row r="23" spans="1:11" s="26" customFormat="1" ht="49.5" customHeight="1" thickBot="1" x14ac:dyDescent="0.3">
      <c r="A23" s="148" t="s">
        <v>57</v>
      </c>
      <c r="B23" s="148"/>
      <c r="C23" s="148"/>
      <c r="D23" s="92" t="s">
        <v>45</v>
      </c>
      <c r="E23" s="93" t="s">
        <v>49</v>
      </c>
      <c r="F23" s="94">
        <f>F20+F21+F22</f>
        <v>2736190</v>
      </c>
      <c r="G23" s="94">
        <f>G20+G21+G22</f>
        <v>2736434</v>
      </c>
      <c r="H23" s="95">
        <f t="shared" ref="H23" si="4">G23/F23</f>
        <v>1.0000891750938348</v>
      </c>
      <c r="I23" s="118"/>
      <c r="J23" s="119"/>
      <c r="K23" s="120"/>
    </row>
    <row r="24" spans="1:11" s="15" customFormat="1" ht="26.25" customHeight="1" thickBot="1" x14ac:dyDescent="0.3">
      <c r="A24" s="133" t="s">
        <v>66</v>
      </c>
      <c r="B24" s="134"/>
      <c r="C24" s="134"/>
      <c r="D24" s="135"/>
      <c r="E24" s="135"/>
      <c r="F24" s="135"/>
      <c r="G24" s="135"/>
      <c r="H24" s="135"/>
      <c r="I24" s="136"/>
      <c r="J24" s="136"/>
      <c r="K24" s="136"/>
    </row>
    <row r="25" spans="1:11" s="30" customFormat="1" ht="102" customHeight="1" x14ac:dyDescent="0.25">
      <c r="A25" s="60">
        <v>17</v>
      </c>
      <c r="B25" s="61" t="s">
        <v>1</v>
      </c>
      <c r="C25" s="68" t="s">
        <v>53</v>
      </c>
      <c r="D25" s="63" t="s">
        <v>82</v>
      </c>
      <c r="E25" s="64" t="s">
        <v>42</v>
      </c>
      <c r="F25" s="31">
        <v>200</v>
      </c>
      <c r="G25" s="31">
        <v>200</v>
      </c>
      <c r="H25" s="34">
        <f>G25/F25</f>
        <v>1</v>
      </c>
      <c r="I25" s="31" t="s">
        <v>62</v>
      </c>
      <c r="J25" s="35" t="s">
        <v>119</v>
      </c>
      <c r="K25" s="65" t="s">
        <v>120</v>
      </c>
    </row>
    <row r="26" spans="1:11" s="17" customFormat="1" ht="104.25" customHeight="1" x14ac:dyDescent="0.25">
      <c r="A26" s="66">
        <v>18</v>
      </c>
      <c r="B26" s="67" t="s">
        <v>2</v>
      </c>
      <c r="C26" s="68" t="s">
        <v>53</v>
      </c>
      <c r="D26" s="63" t="s">
        <v>82</v>
      </c>
      <c r="E26" s="64" t="s">
        <v>42</v>
      </c>
      <c r="F26" s="31">
        <v>1120</v>
      </c>
      <c r="G26" s="31">
        <v>1120</v>
      </c>
      <c r="H26" s="34">
        <f t="shared" ref="H26" si="5">G26/F26</f>
        <v>1</v>
      </c>
      <c r="I26" s="31" t="s">
        <v>62</v>
      </c>
      <c r="J26" s="65" t="s">
        <v>121</v>
      </c>
      <c r="K26" s="65" t="s">
        <v>122</v>
      </c>
    </row>
    <row r="27" spans="1:11" s="17" customFormat="1" ht="99" customHeight="1" x14ac:dyDescent="0.25">
      <c r="A27" s="130">
        <v>19</v>
      </c>
      <c r="B27" s="128" t="s">
        <v>19</v>
      </c>
      <c r="C27" s="68" t="s">
        <v>53</v>
      </c>
      <c r="D27" s="69" t="s">
        <v>81</v>
      </c>
      <c r="E27" s="64" t="s">
        <v>42</v>
      </c>
      <c r="F27" s="31">
        <v>9</v>
      </c>
      <c r="G27" s="31">
        <v>9</v>
      </c>
      <c r="H27" s="34">
        <f t="shared" ref="H27:H66" si="6">G27/F27</f>
        <v>1</v>
      </c>
      <c r="I27" s="31" t="s">
        <v>62</v>
      </c>
      <c r="J27" s="116" t="s">
        <v>125</v>
      </c>
      <c r="K27" s="116" t="s">
        <v>126</v>
      </c>
    </row>
    <row r="28" spans="1:11" s="17" customFormat="1" ht="100.5" customHeight="1" x14ac:dyDescent="0.25">
      <c r="A28" s="131"/>
      <c r="B28" s="129"/>
      <c r="C28" s="63" t="s">
        <v>123</v>
      </c>
      <c r="D28" s="63" t="s">
        <v>82</v>
      </c>
      <c r="E28" s="64" t="s">
        <v>42</v>
      </c>
      <c r="F28" s="31">
        <v>156</v>
      </c>
      <c r="G28" s="31">
        <v>302</v>
      </c>
      <c r="H28" s="34">
        <f t="shared" si="6"/>
        <v>1.9358974358974359</v>
      </c>
      <c r="I28" s="70" t="s">
        <v>124</v>
      </c>
      <c r="J28" s="117"/>
      <c r="K28" s="117"/>
    </row>
    <row r="29" spans="1:11" s="17" customFormat="1" ht="120" customHeight="1" x14ac:dyDescent="0.25">
      <c r="A29" s="149">
        <v>20</v>
      </c>
      <c r="B29" s="177" t="s">
        <v>25</v>
      </c>
      <c r="C29" s="68" t="s">
        <v>53</v>
      </c>
      <c r="D29" s="69" t="s">
        <v>81</v>
      </c>
      <c r="E29" s="64" t="s">
        <v>42</v>
      </c>
      <c r="F29" s="31">
        <v>16</v>
      </c>
      <c r="G29" s="31">
        <v>16</v>
      </c>
      <c r="H29" s="34">
        <f t="shared" ref="H29:H46" si="7">G29/F29</f>
        <v>1</v>
      </c>
      <c r="I29" s="31" t="s">
        <v>62</v>
      </c>
      <c r="J29" s="116" t="s">
        <v>127</v>
      </c>
      <c r="K29" s="116" t="s">
        <v>128</v>
      </c>
    </row>
    <row r="30" spans="1:11" s="17" customFormat="1" ht="128.25" customHeight="1" x14ac:dyDescent="0.25">
      <c r="A30" s="176"/>
      <c r="B30" s="178"/>
      <c r="C30" s="63" t="s">
        <v>123</v>
      </c>
      <c r="D30" s="63" t="s">
        <v>82</v>
      </c>
      <c r="E30" s="64" t="s">
        <v>42</v>
      </c>
      <c r="F30" s="31">
        <v>230</v>
      </c>
      <c r="G30" s="31">
        <v>534</v>
      </c>
      <c r="H30" s="34">
        <f t="shared" si="7"/>
        <v>2.3217391304347825</v>
      </c>
      <c r="I30" s="70" t="s">
        <v>124</v>
      </c>
      <c r="J30" s="117"/>
      <c r="K30" s="117"/>
    </row>
    <row r="31" spans="1:11" s="17" customFormat="1" ht="130.5" customHeight="1" x14ac:dyDescent="0.25">
      <c r="A31" s="130">
        <v>21</v>
      </c>
      <c r="B31" s="128" t="s">
        <v>17</v>
      </c>
      <c r="C31" s="33" t="s">
        <v>53</v>
      </c>
      <c r="D31" s="63" t="s">
        <v>82</v>
      </c>
      <c r="E31" s="36" t="s">
        <v>42</v>
      </c>
      <c r="F31" s="31">
        <v>70</v>
      </c>
      <c r="G31" s="31">
        <v>73</v>
      </c>
      <c r="H31" s="34">
        <f t="shared" si="7"/>
        <v>1.0428571428571429</v>
      </c>
      <c r="I31" s="31" t="s">
        <v>62</v>
      </c>
      <c r="J31" s="116" t="s">
        <v>129</v>
      </c>
      <c r="K31" s="116" t="s">
        <v>132</v>
      </c>
    </row>
    <row r="32" spans="1:11" s="17" customFormat="1" ht="130.5" customHeight="1" x14ac:dyDescent="0.25">
      <c r="A32" s="131"/>
      <c r="B32" s="129"/>
      <c r="C32" s="71" t="s">
        <v>130</v>
      </c>
      <c r="D32" s="71" t="s">
        <v>131</v>
      </c>
      <c r="E32" s="36" t="s">
        <v>42</v>
      </c>
      <c r="F32" s="31">
        <v>400</v>
      </c>
      <c r="G32" s="31">
        <v>400</v>
      </c>
      <c r="H32" s="34">
        <f t="shared" si="7"/>
        <v>1</v>
      </c>
      <c r="I32" s="31" t="s">
        <v>62</v>
      </c>
      <c r="J32" s="132"/>
      <c r="K32" s="117"/>
    </row>
    <row r="33" spans="1:11" s="17" customFormat="1" ht="129" customHeight="1" x14ac:dyDescent="0.25">
      <c r="A33" s="149">
        <v>22</v>
      </c>
      <c r="B33" s="128" t="s">
        <v>30</v>
      </c>
      <c r="C33" s="68" t="s">
        <v>53</v>
      </c>
      <c r="D33" s="69" t="s">
        <v>81</v>
      </c>
      <c r="E33" s="64" t="s">
        <v>42</v>
      </c>
      <c r="F33" s="31">
        <v>1</v>
      </c>
      <c r="G33" s="31">
        <v>2</v>
      </c>
      <c r="H33" s="34">
        <f t="shared" si="7"/>
        <v>2</v>
      </c>
      <c r="I33" s="70" t="s">
        <v>135</v>
      </c>
      <c r="J33" s="116" t="s">
        <v>134</v>
      </c>
      <c r="K33" s="116" t="s">
        <v>133</v>
      </c>
    </row>
    <row r="34" spans="1:11" s="17" customFormat="1" ht="124.5" customHeight="1" x14ac:dyDescent="0.25">
      <c r="A34" s="149"/>
      <c r="B34" s="175"/>
      <c r="C34" s="63" t="s">
        <v>123</v>
      </c>
      <c r="D34" s="63" t="s">
        <v>82</v>
      </c>
      <c r="E34" s="64" t="s">
        <v>42</v>
      </c>
      <c r="F34" s="64">
        <v>62</v>
      </c>
      <c r="G34" s="31">
        <v>68</v>
      </c>
      <c r="H34" s="34">
        <f t="shared" si="7"/>
        <v>1.096774193548387</v>
      </c>
      <c r="I34" s="70" t="s">
        <v>124</v>
      </c>
      <c r="J34" s="117"/>
      <c r="K34" s="117"/>
    </row>
    <row r="35" spans="1:11" s="17" customFormat="1" ht="111.75" customHeight="1" x14ac:dyDescent="0.25">
      <c r="A35" s="130">
        <v>23</v>
      </c>
      <c r="B35" s="128" t="s">
        <v>28</v>
      </c>
      <c r="C35" s="68" t="s">
        <v>53</v>
      </c>
      <c r="D35" s="69" t="s">
        <v>81</v>
      </c>
      <c r="E35" s="64" t="s">
        <v>42</v>
      </c>
      <c r="F35" s="31">
        <v>17</v>
      </c>
      <c r="G35" s="31">
        <v>17</v>
      </c>
      <c r="H35" s="34">
        <f t="shared" si="7"/>
        <v>1</v>
      </c>
      <c r="I35" s="31" t="s">
        <v>62</v>
      </c>
      <c r="J35" s="116" t="s">
        <v>137</v>
      </c>
      <c r="K35" s="116" t="s">
        <v>136</v>
      </c>
    </row>
    <row r="36" spans="1:11" s="17" customFormat="1" ht="112.5" customHeight="1" x14ac:dyDescent="0.25">
      <c r="A36" s="131"/>
      <c r="B36" s="129"/>
      <c r="C36" s="63" t="s">
        <v>123</v>
      </c>
      <c r="D36" s="63" t="s">
        <v>82</v>
      </c>
      <c r="E36" s="64" t="s">
        <v>42</v>
      </c>
      <c r="F36" s="31">
        <v>250</v>
      </c>
      <c r="G36" s="31">
        <v>420</v>
      </c>
      <c r="H36" s="34">
        <f t="shared" si="7"/>
        <v>1.68</v>
      </c>
      <c r="I36" s="70" t="s">
        <v>124</v>
      </c>
      <c r="J36" s="117"/>
      <c r="K36" s="117"/>
    </row>
    <row r="37" spans="1:11" s="17" customFormat="1" ht="39" customHeight="1" x14ac:dyDescent="0.25">
      <c r="A37" s="149">
        <v>24</v>
      </c>
      <c r="B37" s="150" t="s">
        <v>15</v>
      </c>
      <c r="C37" s="180" t="s">
        <v>53</v>
      </c>
      <c r="D37" s="72" t="s">
        <v>81</v>
      </c>
      <c r="E37" s="64" t="s">
        <v>42</v>
      </c>
      <c r="F37" s="31">
        <v>120</v>
      </c>
      <c r="G37" s="31">
        <v>120</v>
      </c>
      <c r="H37" s="34">
        <f t="shared" si="7"/>
        <v>1</v>
      </c>
      <c r="I37" s="31" t="s">
        <v>62</v>
      </c>
      <c r="J37" s="116" t="s">
        <v>138</v>
      </c>
      <c r="K37" s="116" t="s">
        <v>139</v>
      </c>
    </row>
    <row r="38" spans="1:11" s="17" customFormat="1" ht="66" customHeight="1" x14ac:dyDescent="0.25">
      <c r="A38" s="176"/>
      <c r="B38" s="179"/>
      <c r="C38" s="181"/>
      <c r="D38" s="63" t="s">
        <v>82</v>
      </c>
      <c r="E38" s="64" t="s">
        <v>42</v>
      </c>
      <c r="F38" s="31">
        <v>2100</v>
      </c>
      <c r="G38" s="31">
        <v>2100</v>
      </c>
      <c r="H38" s="34">
        <f t="shared" si="7"/>
        <v>1</v>
      </c>
      <c r="I38" s="31" t="s">
        <v>62</v>
      </c>
      <c r="J38" s="117"/>
      <c r="K38" s="117"/>
    </row>
    <row r="39" spans="1:11" s="17" customFormat="1" ht="108" customHeight="1" x14ac:dyDescent="0.25">
      <c r="A39" s="124">
        <v>25</v>
      </c>
      <c r="B39" s="126" t="s">
        <v>80</v>
      </c>
      <c r="C39" s="73" t="s">
        <v>53</v>
      </c>
      <c r="D39" s="69" t="s">
        <v>81</v>
      </c>
      <c r="E39" s="64" t="s">
        <v>42</v>
      </c>
      <c r="F39" s="31">
        <v>1</v>
      </c>
      <c r="G39" s="31">
        <v>1</v>
      </c>
      <c r="H39" s="34">
        <f t="shared" si="7"/>
        <v>1</v>
      </c>
      <c r="I39" s="31" t="s">
        <v>62</v>
      </c>
      <c r="J39" s="116" t="s">
        <v>140</v>
      </c>
      <c r="K39" s="116" t="s">
        <v>141</v>
      </c>
    </row>
    <row r="40" spans="1:11" s="17" customFormat="1" ht="131.25" customHeight="1" x14ac:dyDescent="0.25">
      <c r="A40" s="125"/>
      <c r="B40" s="127"/>
      <c r="C40" s="63" t="s">
        <v>123</v>
      </c>
      <c r="D40" s="63" t="s">
        <v>82</v>
      </c>
      <c r="E40" s="64" t="s">
        <v>42</v>
      </c>
      <c r="F40" s="31">
        <v>7</v>
      </c>
      <c r="G40" s="31">
        <v>20</v>
      </c>
      <c r="H40" s="34">
        <f t="shared" si="7"/>
        <v>2.8571428571428572</v>
      </c>
      <c r="I40" s="70" t="s">
        <v>124</v>
      </c>
      <c r="J40" s="117"/>
      <c r="K40" s="117"/>
    </row>
    <row r="41" spans="1:11" s="17" customFormat="1" ht="54.75" customHeight="1" x14ac:dyDescent="0.25">
      <c r="A41" s="149">
        <v>26</v>
      </c>
      <c r="B41" s="150" t="s">
        <v>9</v>
      </c>
      <c r="C41" s="180" t="s">
        <v>53</v>
      </c>
      <c r="D41" s="72" t="s">
        <v>81</v>
      </c>
      <c r="E41" s="64" t="s">
        <v>42</v>
      </c>
      <c r="F41" s="64">
        <v>330</v>
      </c>
      <c r="G41" s="64">
        <v>330</v>
      </c>
      <c r="H41" s="74">
        <f t="shared" si="7"/>
        <v>1</v>
      </c>
      <c r="I41" s="64" t="s">
        <v>62</v>
      </c>
      <c r="J41" s="116" t="s">
        <v>142</v>
      </c>
      <c r="K41" s="116" t="s">
        <v>143</v>
      </c>
    </row>
    <row r="42" spans="1:11" s="17" customFormat="1" ht="85.5" customHeight="1" x14ac:dyDescent="0.25">
      <c r="A42" s="176"/>
      <c r="B42" s="179"/>
      <c r="C42" s="181"/>
      <c r="D42" s="63" t="s">
        <v>82</v>
      </c>
      <c r="E42" s="64" t="s">
        <v>42</v>
      </c>
      <c r="F42" s="64">
        <v>7434</v>
      </c>
      <c r="G42" s="64">
        <v>10202</v>
      </c>
      <c r="H42" s="74">
        <f t="shared" si="7"/>
        <v>1.3723432875975248</v>
      </c>
      <c r="I42" s="70" t="s">
        <v>124</v>
      </c>
      <c r="J42" s="117"/>
      <c r="K42" s="117"/>
    </row>
    <row r="43" spans="1:11" s="28" customFormat="1" ht="57" customHeight="1" x14ac:dyDescent="0.25">
      <c r="A43" s="182">
        <v>27</v>
      </c>
      <c r="B43" s="183" t="s">
        <v>8</v>
      </c>
      <c r="C43" s="185" t="s">
        <v>46</v>
      </c>
      <c r="D43" s="72" t="s">
        <v>81</v>
      </c>
      <c r="E43" s="64" t="s">
        <v>42</v>
      </c>
      <c r="F43" s="64">
        <v>10</v>
      </c>
      <c r="G43" s="64">
        <v>10</v>
      </c>
      <c r="H43" s="74">
        <f t="shared" si="7"/>
        <v>1</v>
      </c>
      <c r="I43" s="64" t="s">
        <v>62</v>
      </c>
      <c r="J43" s="116" t="s">
        <v>144</v>
      </c>
      <c r="K43" s="116" t="s">
        <v>145</v>
      </c>
    </row>
    <row r="44" spans="1:11" s="29" customFormat="1" ht="66.75" customHeight="1" x14ac:dyDescent="0.25">
      <c r="A44" s="182"/>
      <c r="B44" s="184"/>
      <c r="C44" s="186"/>
      <c r="D44" s="63" t="s">
        <v>82</v>
      </c>
      <c r="E44" s="64" t="s">
        <v>42</v>
      </c>
      <c r="F44" s="64">
        <v>156</v>
      </c>
      <c r="G44" s="64">
        <v>171</v>
      </c>
      <c r="H44" s="74">
        <f t="shared" si="7"/>
        <v>1.0961538461538463</v>
      </c>
      <c r="I44" s="70" t="s">
        <v>124</v>
      </c>
      <c r="J44" s="117"/>
      <c r="K44" s="117"/>
    </row>
    <row r="45" spans="1:11" s="17" customFormat="1" ht="117.75" customHeight="1" x14ac:dyDescent="0.25">
      <c r="A45" s="149">
        <v>28</v>
      </c>
      <c r="B45" s="150" t="s">
        <v>27</v>
      </c>
      <c r="C45" s="33" t="s">
        <v>46</v>
      </c>
      <c r="D45" s="33" t="s">
        <v>58</v>
      </c>
      <c r="E45" s="31" t="s">
        <v>42</v>
      </c>
      <c r="F45" s="31">
        <v>22</v>
      </c>
      <c r="G45" s="31">
        <v>22</v>
      </c>
      <c r="H45" s="34">
        <f t="shared" si="7"/>
        <v>1</v>
      </c>
      <c r="I45" s="31" t="s">
        <v>62</v>
      </c>
      <c r="J45" s="116" t="s">
        <v>148</v>
      </c>
      <c r="K45" s="116" t="s">
        <v>149</v>
      </c>
    </row>
    <row r="46" spans="1:11" s="17" customFormat="1" ht="72" customHeight="1" x14ac:dyDescent="0.25">
      <c r="A46" s="149"/>
      <c r="B46" s="151"/>
      <c r="C46" s="33" t="s">
        <v>59</v>
      </c>
      <c r="D46" s="70" t="s">
        <v>146</v>
      </c>
      <c r="E46" s="36" t="s">
        <v>147</v>
      </c>
      <c r="F46" s="31">
        <v>72</v>
      </c>
      <c r="G46" s="31">
        <v>71</v>
      </c>
      <c r="H46" s="34">
        <f t="shared" si="7"/>
        <v>0.98611111111111116</v>
      </c>
      <c r="I46" s="31" t="s">
        <v>62</v>
      </c>
      <c r="J46" s="117"/>
      <c r="K46" s="117"/>
    </row>
    <row r="47" spans="1:11" s="26" customFormat="1" ht="60.75" customHeight="1" x14ac:dyDescent="0.25">
      <c r="A47" s="145" t="s">
        <v>150</v>
      </c>
      <c r="B47" s="146"/>
      <c r="C47" s="146"/>
      <c r="D47" s="146"/>
      <c r="E47" s="147"/>
      <c r="F47" s="58">
        <f>F25+F26+F28+F30+F31+F34+F36+F38+F40+F42+F44+F45</f>
        <v>11807</v>
      </c>
      <c r="G47" s="58">
        <f>G25+G26+G28+G30+G31+G34+G36+G38+G40+G42+G44+G45</f>
        <v>15232</v>
      </c>
      <c r="H47" s="98">
        <f>G47/F47*100</f>
        <v>129.00821546540189</v>
      </c>
      <c r="I47" s="99"/>
      <c r="J47" s="100"/>
      <c r="K47" s="101"/>
    </row>
    <row r="48" spans="1:11" s="26" customFormat="1" ht="39" customHeight="1" x14ac:dyDescent="0.25">
      <c r="A48" s="145" t="s">
        <v>151</v>
      </c>
      <c r="B48" s="146"/>
      <c r="C48" s="146"/>
      <c r="D48" s="146"/>
      <c r="E48" s="147"/>
      <c r="F48" s="58">
        <f>F27+F29+F33+F35+F37+F39+F43</f>
        <v>174</v>
      </c>
      <c r="G48" s="58">
        <f>G27+G29+G33+G35+G37+G39+G43</f>
        <v>175</v>
      </c>
      <c r="H48" s="98">
        <f t="shared" ref="H48:H49" si="8">G48/F48*100</f>
        <v>100.57471264367817</v>
      </c>
      <c r="I48" s="99"/>
      <c r="J48" s="100"/>
      <c r="K48" s="101"/>
    </row>
    <row r="49" spans="1:11" s="26" customFormat="1" ht="48.75" customHeight="1" x14ac:dyDescent="0.25">
      <c r="A49" s="145" t="s">
        <v>152</v>
      </c>
      <c r="B49" s="146"/>
      <c r="C49" s="146"/>
      <c r="D49" s="146"/>
      <c r="E49" s="147"/>
      <c r="F49" s="58">
        <v>400</v>
      </c>
      <c r="G49" s="58">
        <v>400</v>
      </c>
      <c r="H49" s="98">
        <f t="shared" si="8"/>
        <v>100</v>
      </c>
      <c r="I49" s="99"/>
      <c r="J49" s="100"/>
      <c r="K49" s="101"/>
    </row>
    <row r="50" spans="1:11" s="15" customFormat="1" ht="45" customHeight="1" x14ac:dyDescent="0.25">
      <c r="A50" s="148" t="s">
        <v>70</v>
      </c>
      <c r="B50" s="148"/>
      <c r="C50" s="148"/>
      <c r="D50" s="148"/>
      <c r="E50" s="148"/>
      <c r="F50" s="59">
        <f>F46</f>
        <v>72</v>
      </c>
      <c r="G50" s="59">
        <f>G46</f>
        <v>71</v>
      </c>
      <c r="H50" s="98">
        <f>G50/F50*100</f>
        <v>98.611111111111114</v>
      </c>
      <c r="I50" s="99"/>
      <c r="J50" s="100"/>
      <c r="K50" s="101"/>
    </row>
    <row r="51" spans="1:11" s="17" customFormat="1" ht="33.75" customHeight="1" x14ac:dyDescent="0.25">
      <c r="A51" s="154" t="s">
        <v>67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</row>
    <row r="52" spans="1:11" s="17" customFormat="1" ht="83.25" customHeight="1" x14ac:dyDescent="0.25">
      <c r="A52" s="75">
        <v>29</v>
      </c>
      <c r="B52" s="32" t="s">
        <v>26</v>
      </c>
      <c r="C52" s="57" t="s">
        <v>56</v>
      </c>
      <c r="D52" s="60" t="s">
        <v>155</v>
      </c>
      <c r="E52" s="60" t="s">
        <v>42</v>
      </c>
      <c r="F52" s="75">
        <v>57200</v>
      </c>
      <c r="G52" s="75">
        <v>61700</v>
      </c>
      <c r="H52" s="76">
        <f t="shared" ref="H52:H56" si="9">G52/F52</f>
        <v>1.0786713286713288</v>
      </c>
      <c r="I52" s="70" t="s">
        <v>124</v>
      </c>
      <c r="J52" s="35" t="s">
        <v>153</v>
      </c>
      <c r="K52" s="35" t="s">
        <v>154</v>
      </c>
    </row>
    <row r="53" spans="1:11" s="17" customFormat="1" ht="83.25" customHeight="1" x14ac:dyDescent="0.25">
      <c r="A53" s="75">
        <v>30</v>
      </c>
      <c r="B53" s="32" t="s">
        <v>21</v>
      </c>
      <c r="C53" s="57" t="s">
        <v>56</v>
      </c>
      <c r="D53" s="60" t="s">
        <v>155</v>
      </c>
      <c r="E53" s="60" t="s">
        <v>42</v>
      </c>
      <c r="F53" s="75">
        <v>83100</v>
      </c>
      <c r="G53" s="75">
        <v>83100</v>
      </c>
      <c r="H53" s="76">
        <f t="shared" si="9"/>
        <v>1</v>
      </c>
      <c r="I53" s="57" t="s">
        <v>62</v>
      </c>
      <c r="J53" s="35" t="s">
        <v>156</v>
      </c>
      <c r="K53" s="35" t="s">
        <v>157</v>
      </c>
    </row>
    <row r="54" spans="1:11" s="17" customFormat="1" ht="83.25" customHeight="1" x14ac:dyDescent="0.25">
      <c r="A54" s="75">
        <v>31</v>
      </c>
      <c r="B54" s="77" t="s">
        <v>61</v>
      </c>
      <c r="C54" s="57" t="s">
        <v>56</v>
      </c>
      <c r="D54" s="60" t="s">
        <v>155</v>
      </c>
      <c r="E54" s="60" t="s">
        <v>42</v>
      </c>
      <c r="F54" s="60">
        <v>45200</v>
      </c>
      <c r="G54" s="60">
        <v>61700</v>
      </c>
      <c r="H54" s="76">
        <f t="shared" si="9"/>
        <v>1.3650442477876106</v>
      </c>
      <c r="I54" s="70" t="s">
        <v>124</v>
      </c>
      <c r="J54" s="35" t="s">
        <v>158</v>
      </c>
      <c r="K54" s="35" t="s">
        <v>159</v>
      </c>
    </row>
    <row r="55" spans="1:11" s="17" customFormat="1" ht="83.25" customHeight="1" x14ac:dyDescent="0.25">
      <c r="A55" s="75">
        <v>32</v>
      </c>
      <c r="B55" s="32" t="s">
        <v>3</v>
      </c>
      <c r="C55" s="57" t="s">
        <v>52</v>
      </c>
      <c r="D55" s="60" t="s">
        <v>155</v>
      </c>
      <c r="E55" s="60" t="s">
        <v>42</v>
      </c>
      <c r="F55" s="75">
        <v>11400</v>
      </c>
      <c r="G55" s="75">
        <v>11400</v>
      </c>
      <c r="H55" s="78">
        <f t="shared" si="9"/>
        <v>1</v>
      </c>
      <c r="I55" s="57" t="s">
        <v>62</v>
      </c>
      <c r="J55" s="35" t="s">
        <v>160</v>
      </c>
      <c r="K55" s="35" t="s">
        <v>161</v>
      </c>
    </row>
    <row r="56" spans="1:11" s="17" customFormat="1" ht="83.25" customHeight="1" x14ac:dyDescent="0.25">
      <c r="A56" s="75">
        <v>33</v>
      </c>
      <c r="B56" s="32" t="s">
        <v>14</v>
      </c>
      <c r="C56" s="57" t="s">
        <v>52</v>
      </c>
      <c r="D56" s="60" t="s">
        <v>155</v>
      </c>
      <c r="E56" s="60" t="s">
        <v>42</v>
      </c>
      <c r="F56" s="75">
        <v>13500</v>
      </c>
      <c r="G56" s="75">
        <v>15128</v>
      </c>
      <c r="H56" s="76">
        <f t="shared" si="9"/>
        <v>1.1205925925925926</v>
      </c>
      <c r="I56" s="70" t="s">
        <v>124</v>
      </c>
      <c r="J56" s="35" t="s">
        <v>162</v>
      </c>
      <c r="K56" s="35" t="s">
        <v>163</v>
      </c>
    </row>
    <row r="57" spans="1:11" s="26" customFormat="1" ht="40.5" customHeight="1" x14ac:dyDescent="0.25">
      <c r="A57" s="158" t="s">
        <v>72</v>
      </c>
      <c r="B57" s="159"/>
      <c r="C57" s="159"/>
      <c r="D57" s="159"/>
      <c r="E57" s="160"/>
      <c r="F57" s="102">
        <f>SUM(F52:F56)</f>
        <v>210400</v>
      </c>
      <c r="G57" s="103">
        <f>SUM(G52:G56)</f>
        <v>233028</v>
      </c>
      <c r="H57" s="104">
        <f>G57/F57</f>
        <v>1.1075475285171104</v>
      </c>
      <c r="I57" s="121"/>
      <c r="J57" s="122"/>
      <c r="K57" s="123"/>
    </row>
    <row r="58" spans="1:11" s="15" customFormat="1" ht="40.5" customHeight="1" x14ac:dyDescent="0.25">
      <c r="A58" s="156" t="s">
        <v>71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</row>
    <row r="59" spans="1:11" s="17" customFormat="1" ht="75.75" customHeight="1" thickBot="1" x14ac:dyDescent="0.3">
      <c r="A59" s="79">
        <v>34</v>
      </c>
      <c r="B59" s="80" t="s">
        <v>4</v>
      </c>
      <c r="C59" s="81" t="s">
        <v>50</v>
      </c>
      <c r="D59" s="82" t="s">
        <v>164</v>
      </c>
      <c r="E59" s="42" t="s">
        <v>42</v>
      </c>
      <c r="F59" s="42">
        <v>18</v>
      </c>
      <c r="G59" s="42">
        <v>18</v>
      </c>
      <c r="H59" s="43">
        <f t="shared" si="6"/>
        <v>1</v>
      </c>
      <c r="I59" s="42" t="s">
        <v>62</v>
      </c>
      <c r="J59" s="35" t="s">
        <v>165</v>
      </c>
      <c r="K59" s="105"/>
    </row>
    <row r="60" spans="1:11" s="17" customFormat="1" ht="67.5" customHeight="1" thickBot="1" x14ac:dyDescent="0.3">
      <c r="A60" s="39">
        <v>35</v>
      </c>
      <c r="B60" s="40" t="s">
        <v>11</v>
      </c>
      <c r="C60" s="81" t="s">
        <v>50</v>
      </c>
      <c r="D60" s="42" t="s">
        <v>51</v>
      </c>
      <c r="E60" s="42" t="s">
        <v>42</v>
      </c>
      <c r="F60" s="42">
        <v>7</v>
      </c>
      <c r="G60" s="42">
        <v>7</v>
      </c>
      <c r="H60" s="83">
        <f t="shared" si="6"/>
        <v>1</v>
      </c>
      <c r="I60" s="42" t="s">
        <v>62</v>
      </c>
      <c r="J60" s="45" t="s">
        <v>166</v>
      </c>
      <c r="K60" s="45" t="s">
        <v>167</v>
      </c>
    </row>
    <row r="61" spans="1:11" s="17" customFormat="1" ht="73.5" customHeight="1" thickBot="1" x14ac:dyDescent="0.3">
      <c r="A61" s="84">
        <v>36</v>
      </c>
      <c r="B61" s="85" t="s">
        <v>16</v>
      </c>
      <c r="C61" s="81" t="s">
        <v>50</v>
      </c>
      <c r="D61" s="84" t="s">
        <v>54</v>
      </c>
      <c r="E61" s="84" t="s">
        <v>42</v>
      </c>
      <c r="F61" s="84">
        <v>5</v>
      </c>
      <c r="G61" s="84">
        <v>5</v>
      </c>
      <c r="H61" s="86">
        <f t="shared" si="6"/>
        <v>1</v>
      </c>
      <c r="I61" s="42" t="s">
        <v>62</v>
      </c>
      <c r="J61" s="87" t="s">
        <v>168</v>
      </c>
      <c r="K61" s="87" t="s">
        <v>169</v>
      </c>
    </row>
    <row r="62" spans="1:11" s="17" customFormat="1" ht="69.75" customHeight="1" thickBot="1" x14ac:dyDescent="0.3">
      <c r="A62" s="79">
        <v>37</v>
      </c>
      <c r="B62" s="80" t="s">
        <v>29</v>
      </c>
      <c r="C62" s="81" t="s">
        <v>50</v>
      </c>
      <c r="D62" s="42" t="s">
        <v>51</v>
      </c>
      <c r="E62" s="42" t="s">
        <v>42</v>
      </c>
      <c r="F62" s="42">
        <v>8</v>
      </c>
      <c r="G62" s="42">
        <v>8</v>
      </c>
      <c r="H62" s="83">
        <f t="shared" ref="H62:H63" si="10">G62/F62</f>
        <v>1</v>
      </c>
      <c r="I62" s="88" t="s">
        <v>62</v>
      </c>
      <c r="J62" s="89" t="s">
        <v>171</v>
      </c>
      <c r="K62" s="89" t="s">
        <v>172</v>
      </c>
    </row>
    <row r="63" spans="1:11" s="17" customFormat="1" ht="66.75" customHeight="1" thickBot="1" x14ac:dyDescent="0.3">
      <c r="A63" s="39">
        <v>38</v>
      </c>
      <c r="B63" s="40" t="s">
        <v>79</v>
      </c>
      <c r="C63" s="81" t="s">
        <v>50</v>
      </c>
      <c r="D63" s="42" t="s">
        <v>51</v>
      </c>
      <c r="E63" s="42" t="s">
        <v>42</v>
      </c>
      <c r="F63" s="42">
        <v>9</v>
      </c>
      <c r="G63" s="42">
        <v>9</v>
      </c>
      <c r="H63" s="83">
        <f t="shared" si="10"/>
        <v>1</v>
      </c>
      <c r="I63" s="42" t="s">
        <v>62</v>
      </c>
      <c r="J63" s="45" t="s">
        <v>173</v>
      </c>
      <c r="K63" s="45" t="s">
        <v>174</v>
      </c>
    </row>
    <row r="64" spans="1:11" s="26" customFormat="1" ht="39.75" customHeight="1" thickBot="1" x14ac:dyDescent="0.3">
      <c r="A64" s="161" t="s">
        <v>50</v>
      </c>
      <c r="B64" s="162"/>
      <c r="C64" s="163"/>
      <c r="D64" s="91" t="s">
        <v>51</v>
      </c>
      <c r="E64" s="91" t="s">
        <v>42</v>
      </c>
      <c r="F64" s="106">
        <f>F59+F60+F61+F62+F63</f>
        <v>47</v>
      </c>
      <c r="G64" s="106">
        <f>G59+G60+G61+G62+G63</f>
        <v>47</v>
      </c>
      <c r="H64" s="107">
        <f>G64/F64*100</f>
        <v>100</v>
      </c>
      <c r="I64" s="152"/>
      <c r="J64" s="153"/>
      <c r="K64" s="153"/>
    </row>
    <row r="65" spans="1:11" s="27" customFormat="1" ht="39.75" customHeight="1" thickBot="1" x14ac:dyDescent="0.3">
      <c r="A65" s="173" t="s">
        <v>73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</row>
    <row r="66" spans="1:11" s="17" customFormat="1" ht="63.75" thickBot="1" x14ac:dyDescent="0.3">
      <c r="A66" s="19">
        <v>39</v>
      </c>
      <c r="B66" s="20" t="s">
        <v>68</v>
      </c>
      <c r="C66" s="21" t="s">
        <v>60</v>
      </c>
      <c r="D66" s="90" t="s">
        <v>176</v>
      </c>
      <c r="E66" s="90" t="s">
        <v>42</v>
      </c>
      <c r="F66" s="22">
        <v>39</v>
      </c>
      <c r="G66" s="23">
        <v>39</v>
      </c>
      <c r="H66" s="24">
        <f t="shared" si="6"/>
        <v>1</v>
      </c>
      <c r="I66" s="18" t="s">
        <v>62</v>
      </c>
      <c r="J66" s="25" t="s">
        <v>175</v>
      </c>
      <c r="K66" s="25" t="s">
        <v>177</v>
      </c>
    </row>
    <row r="67" spans="1:11" ht="39.75" customHeight="1" thickBot="1" x14ac:dyDescent="0.3">
      <c r="A67" s="4"/>
      <c r="B67" s="5"/>
      <c r="C67" s="2"/>
      <c r="D67" s="2"/>
      <c r="E67" s="2"/>
      <c r="F67" s="2"/>
      <c r="G67" s="2"/>
      <c r="H67" s="2"/>
      <c r="I67" s="2"/>
      <c r="J67" s="7"/>
      <c r="K67" s="7"/>
    </row>
    <row r="68" spans="1:11" ht="51" customHeight="1" x14ac:dyDescent="0.3">
      <c r="A68" s="4"/>
      <c r="B68" s="164" t="s">
        <v>75</v>
      </c>
      <c r="C68" s="165"/>
      <c r="D68" s="108">
        <v>39</v>
      </c>
      <c r="E68" s="109">
        <v>100</v>
      </c>
      <c r="F68" s="4"/>
      <c r="G68" s="2"/>
      <c r="H68" s="2"/>
      <c r="I68" s="2"/>
      <c r="J68" s="7"/>
      <c r="K68" s="7"/>
    </row>
    <row r="69" spans="1:11" ht="18.75" x14ac:dyDescent="0.3">
      <c r="B69" s="170" t="s">
        <v>76</v>
      </c>
      <c r="C69" s="171"/>
      <c r="D69" s="171"/>
      <c r="E69" s="172"/>
      <c r="F69" s="3"/>
    </row>
    <row r="70" spans="1:11" ht="47.25" customHeight="1" x14ac:dyDescent="0.3">
      <c r="B70" s="166" t="s">
        <v>78</v>
      </c>
      <c r="C70" s="167"/>
      <c r="D70" s="110">
        <v>39</v>
      </c>
      <c r="E70" s="111">
        <v>1</v>
      </c>
      <c r="F70" s="14"/>
    </row>
    <row r="71" spans="1:11" ht="47.25" customHeight="1" thickBot="1" x14ac:dyDescent="0.35">
      <c r="B71" s="168" t="s">
        <v>77</v>
      </c>
      <c r="C71" s="169"/>
      <c r="D71" s="112">
        <v>0</v>
      </c>
      <c r="E71" s="113">
        <v>0</v>
      </c>
      <c r="F71" s="14"/>
    </row>
    <row r="72" spans="1:11" x14ac:dyDescent="0.25">
      <c r="B72" s="13"/>
      <c r="C72" s="3"/>
    </row>
    <row r="73" spans="1:11" x14ac:dyDescent="0.25">
      <c r="B73" s="13"/>
      <c r="C73" s="3"/>
    </row>
  </sheetData>
  <mergeCells count="67">
    <mergeCell ref="C37:C38"/>
    <mergeCell ref="A43:A44"/>
    <mergeCell ref="B43:B44"/>
    <mergeCell ref="C43:C44"/>
    <mergeCell ref="A41:A42"/>
    <mergeCell ref="B41:B42"/>
    <mergeCell ref="C41:C42"/>
    <mergeCell ref="B33:B34"/>
    <mergeCell ref="A29:A30"/>
    <mergeCell ref="B29:B30"/>
    <mergeCell ref="A33:A34"/>
    <mergeCell ref="A37:A38"/>
    <mergeCell ref="B37:B38"/>
    <mergeCell ref="B68:C68"/>
    <mergeCell ref="B70:C70"/>
    <mergeCell ref="B71:C71"/>
    <mergeCell ref="B69:E69"/>
    <mergeCell ref="A65:K65"/>
    <mergeCell ref="I64:K64"/>
    <mergeCell ref="A51:K51"/>
    <mergeCell ref="A58:K58"/>
    <mergeCell ref="A57:E57"/>
    <mergeCell ref="A64:C64"/>
    <mergeCell ref="A47:E47"/>
    <mergeCell ref="A50:E50"/>
    <mergeCell ref="A45:A46"/>
    <mergeCell ref="B45:B46"/>
    <mergeCell ref="A48:E48"/>
    <mergeCell ref="A49:E49"/>
    <mergeCell ref="A1:K1"/>
    <mergeCell ref="A2:K2"/>
    <mergeCell ref="H18:K18"/>
    <mergeCell ref="A4:K4"/>
    <mergeCell ref="A19:K19"/>
    <mergeCell ref="A18:E18"/>
    <mergeCell ref="A39:A40"/>
    <mergeCell ref="B39:B40"/>
    <mergeCell ref="J27:J28"/>
    <mergeCell ref="K27:K28"/>
    <mergeCell ref="J29:J30"/>
    <mergeCell ref="K29:K30"/>
    <mergeCell ref="B31:B32"/>
    <mergeCell ref="A31:A32"/>
    <mergeCell ref="J31:J32"/>
    <mergeCell ref="K31:K32"/>
    <mergeCell ref="J33:J34"/>
    <mergeCell ref="K33:K34"/>
    <mergeCell ref="B35:B36"/>
    <mergeCell ref="A35:A36"/>
    <mergeCell ref="A27:A28"/>
    <mergeCell ref="B27:B28"/>
    <mergeCell ref="J45:J46"/>
    <mergeCell ref="K45:K46"/>
    <mergeCell ref="I23:K23"/>
    <mergeCell ref="I57:K57"/>
    <mergeCell ref="J41:J42"/>
    <mergeCell ref="K41:K42"/>
    <mergeCell ref="J43:J44"/>
    <mergeCell ref="K43:K44"/>
    <mergeCell ref="J35:J36"/>
    <mergeCell ref="K35:K36"/>
    <mergeCell ref="J37:J38"/>
    <mergeCell ref="K37:K38"/>
    <mergeCell ref="J39:J40"/>
    <mergeCell ref="K39:K40"/>
    <mergeCell ref="A24:K24"/>
    <mergeCell ref="A23:C23"/>
  </mergeCells>
  <hyperlinks>
    <hyperlink ref="J7" r:id="rId1"/>
    <hyperlink ref="J25" r:id="rId2"/>
    <hyperlink ref="J26" r:id="rId3"/>
    <hyperlink ref="J31" r:id="rId4"/>
  </hyperlinks>
  <pageMargins left="0.31" right="0.17" top="0.41" bottom="0.49" header="0.17" footer="0.18"/>
  <pageSetup scale="42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Культура</vt:lpstr>
      <vt:lpstr>Культура!Область_печати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2015-04-22T12:42:11Z</cp:lastPrinted>
  <dcterms:created xsi:type="dcterms:W3CDTF">2014-01-29T05:43:47Z</dcterms:created>
  <dcterms:modified xsi:type="dcterms:W3CDTF">2015-04-23T12:25:21Z</dcterms:modified>
</cp:coreProperties>
</file>