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9200" windowHeight="10920" tabRatio="471" activeTab="4"/>
  </bookViews>
  <sheets>
    <sheet name="1.1" sheetId="1" r:id="rId1"/>
    <sheet name="1.2" sheetId="2" r:id="rId2"/>
    <sheet name="1.3" sheetId="3" r:id="rId3"/>
    <sheet name="1РРО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2.7" sheetId="11" r:id="rId11"/>
    <sheet name="2.8" sheetId="12" r:id="rId12"/>
    <sheet name="2ОБАС" sheetId="13" r:id="rId13"/>
    <sheet name="Свод" sheetId="14" r:id="rId14"/>
  </sheets>
  <definedNames/>
  <calcPr fullCalcOnLoad="1"/>
</workbook>
</file>

<file path=xl/sharedStrings.xml><?xml version="1.0" encoding="utf-8"?>
<sst xmlns="http://schemas.openxmlformats.org/spreadsheetml/2006/main" count="638" uniqueCount="84">
  <si>
    <t>1.1 "Своевременность представления планового реестра расходных обязательств"</t>
  </si>
  <si>
    <t>Код</t>
  </si>
  <si>
    <t>Наименование ГРБС</t>
  </si>
  <si>
    <t>Показатель    P</t>
  </si>
  <si>
    <t>Оценка E(P)</t>
  </si>
  <si>
    <t>1.2 "Полнота общей информации о расходных обязательствах"</t>
  </si>
  <si>
    <t>Количество расходных обязательств ГРБС на очередной финансовый год и плановый период, для которых не указано хотя бы одно из следующих полей: реквизиты, срок действия нормативного правового акта, являющегося основанием для возникновения расходного обязательства, коды классификации расходов краевого бюджета, по которым предусмотрены ассигнования на исполнение расходного обязательства (No)</t>
  </si>
  <si>
    <t>Общее количество расходных обязательств ГРБС, подлежащих исполнению в очередном финансовом году и плановом периоде (N)</t>
  </si>
  <si>
    <t xml:space="preserve">Показатель    P                       </t>
  </si>
  <si>
    <t>1.3 "Полнота принятия НПА по расходным обязательствам предлагаемых в проект бюджета"</t>
  </si>
  <si>
    <t>Сумма объемов бюджетных ассигнований на очередной финансовый год на реализацию расходных обязательств по проектам нормативно-правовых актов (S1)</t>
  </si>
  <si>
    <t>Общая сумма бюджетных ассигнований, предусмотренных ГРБС в уточненном реестре расходных обязательств на очередной финансовый год (S)</t>
  </si>
  <si>
    <t>Сумма баллов</t>
  </si>
  <si>
    <t>Сумма балов</t>
  </si>
  <si>
    <t>вес (расчетный)</t>
  </si>
  <si>
    <t>Kоличество дней отклонения даты регистрации сопроводительного письма руководителя (заместителя руководителя) главного распорядителя  бюджетных средств, к которому приложены обоснования бюджетных ассигнований ГРБС на очередной финансовый год и плановый период, в ДФБК КК от даты представления обоснований бюджетных ассигнований на очередной финансовый год и плановый период, установленной ДФБК КК (Р)</t>
  </si>
  <si>
    <t>Oбщее количество показателей непосредственных результатов ГРБС, представленных в обоснованиях бюджетных ассигнований на очередной финансовый год и плановый период (Q)</t>
  </si>
  <si>
    <t>ВСЕГО</t>
  </si>
  <si>
    <t xml:space="preserve"> Oбщая сумма бюджетных ассигнований ГРБС на очередной финансовый год и плановый период, представленных в обоснованиях бюджетных ассигнований (S)</t>
  </si>
  <si>
    <t>Количество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 (Q1)</t>
  </si>
  <si>
    <t xml:space="preserve"> Oбщее количество бюджетных ассигнований ГРБС на очередной финансовый год и плановый период, представленных в обоснованиях бюджетных ассигнований (Q)</t>
  </si>
  <si>
    <t>Cумма объемов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указаны показатели конечных результатов ГРБС, вклад в достижение которых вносят результаты использования данного бюджетного ассигнования (S1)</t>
  </si>
  <si>
    <t xml:space="preserve"> Общая сумма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(S)</t>
  </si>
  <si>
    <t>Количество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указаны показатели конечных результатов ГРБС, вклад в достижение которых вносят результаты использования данного бюджетного ассигнования (Q1)</t>
  </si>
  <si>
    <t>Общее количество бюджетных ассигнований на очередной финансовый год и плановый период,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(Q)</t>
  </si>
  <si>
    <t>Сумма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деятельности, соответствующие Методическим рекомендациям (S1)</t>
  </si>
  <si>
    <t>Общая сумма бюджетных ассигнований ГРБС на очередной финансовый год и плановый период, для которых в обоснованиях бюджетных ассигнований представлены показатели непосредственных результатов деятельности (независимо от того, соответствуют они Методическим рекомендациям или нет) (S)</t>
  </si>
  <si>
    <t>Количество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деятельности, соответствующие Методическим рекомендациям (Q1)</t>
  </si>
  <si>
    <t>Общее количество бюджетных ассигнований ГРБС на очередной финансовый год и плановый период, для которых в обоснованиях бюджетных ассигнований представлены показатели непосредственных результатов деятельности (независимо от того, соответствуют они Методическим рекомендациям или нет) (Q)</t>
  </si>
  <si>
    <t>902</t>
  </si>
  <si>
    <t>Администрация города Сочи</t>
  </si>
  <si>
    <t>Администрация Центрального внутригородского района города Сочи</t>
  </si>
  <si>
    <t>Администрация Адлерского внутригородского района города Сочи</t>
  </si>
  <si>
    <t>Администрация Хостинского внутригородского района города Сочи</t>
  </si>
  <si>
    <t>Администрация Лазаревского внутригородского района города Сочи</t>
  </si>
  <si>
    <t>918</t>
  </si>
  <si>
    <t>921</t>
  </si>
  <si>
    <t>Департамент строительства администрации г. Сочи</t>
  </si>
  <si>
    <t>Департамент имущественных отношений администрации г. Сочи</t>
  </si>
  <si>
    <t>923</t>
  </si>
  <si>
    <t>Департамент городского хозяйства администрации города Сочи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</si>
  <si>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</si>
  <si>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</si>
  <si>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</si>
  <si>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г. Сочи</t>
  </si>
  <si>
    <t>928</t>
  </si>
  <si>
    <t>Управление здравоохранения администрации г. Сочи</t>
  </si>
  <si>
    <t>929</t>
  </si>
  <si>
    <t>934</t>
  </si>
  <si>
    <t>Управление молодёжной политики администрации г. Сочи</t>
  </si>
  <si>
    <t>Департамент физической культуры и спорта администрации г. Сочи</t>
  </si>
  <si>
    <t>950</t>
  </si>
  <si>
    <t>Управление автомобильных дорог администрации г. Сочи</t>
  </si>
  <si>
    <t>953</t>
  </si>
  <si>
    <t>Управление по вопросам семьи и детства администрации г. Сочи</t>
  </si>
  <si>
    <t>2.1 "Сроки представления обоснований бюджетных ассигнований на очередной финансовый год и плановый период в УФБК администрации города Сочи"</t>
  </si>
  <si>
    <t xml:space="preserve">Количество дней отклонения даты регистрации сопроводительного письма руководителя  (заместителя руководителя) главного распорядителя бюджетных средств, к которому приложен уточненный реестр расходных обязательств ГРБС на очередной финансовый год и плановый период, в УФБК администрации города Сочи от даты предоставления уточненного реестра расходных обязательств, установленной УФБК администрации города Сочи </t>
  </si>
  <si>
    <t>Kоличество дней отклонения даты регистрации сопроводительного письма руководителя (заместителя руководителя) главного распорядителя  бюджетных средств, к которому приложены обоснования бюджетных ассигнований ГРБС на очередной финансовый год и плановый период, в УФБК администрации города Сочи от даты представления обоснований бюджетных ассигнований на очередной финансовый год и плановый период, установленной УФБК администрации города Сочи (Р)</t>
  </si>
  <si>
    <t>Kоличество показателей непосредственных результатов ГРБС, представленных в обоснованиях бюджетных ассигнований на очередной финансовый год и плановый период, наименования которых совпадают с наименованиями показателей непосредственных результатов ГРБС, представленных в обоснованиях бюджетных ассигнований, представленных в УФБК администрации города Сочи в отчетном финансовом году (Q1)</t>
  </si>
  <si>
    <t>Cумма бюджетных ассигнований ГРБС на очередной финансовый год и плановый период, для которых в обоснованиях бюджетных ассигнований на очередной финансовый год и плановый период представлены показатели непосредственных результатов деятельности (S1)</t>
  </si>
  <si>
    <t>балл</t>
  </si>
  <si>
    <t>оценка Е(Р)</t>
  </si>
  <si>
    <t>Балл</t>
  </si>
  <si>
    <t>сопроводительное письмо не представлено</t>
  </si>
  <si>
    <t>2.2 "Устойчивость системы показателей непосредственных результатов"</t>
  </si>
  <si>
    <t>2.2"Устойчивость системы показателей непосредственных результатов"</t>
  </si>
  <si>
    <t>2.3 "Охват в обоснованиях бюджетных ассигнований на очередной финансовый год и плановый период показателями непосредственных результатов  сумм ассигнований, соответсвующих предельным объемам бюджетных ассигнований, доведенным УФБК администрации города Сочи для формирования ведомственной структуры расходов городского бюджета к проекту  решения о городском бюджете"</t>
  </si>
  <si>
    <t>2.3 "Охват в обоснованиях бюджетных ассигнований на очередной финансовый год и плановый период показателями непосредственных результатов  сумм ассигнований, соответсвующих предельным объемам бюджетных ассигнований, доведенным УФБК администрации города Сочи для формирования ведомственной структуры расходов городского бюджета к проекту решения о бюджете города Сочи"</t>
  </si>
  <si>
    <t>2.4 "Непосредственные результаты, приведенные в обоснованиях бюджетных ассигнований на очередной финансовый год и плановый период (в количественном выражении)"</t>
  </si>
  <si>
    <t>2.4"Устойчивость системы показателей непосредственных результатов"</t>
  </si>
  <si>
    <t>2.5 "Взаимосвязь показателей непосредственных результатов с достижением показателей конечных результатов деятельности   (в денежном выражении)"</t>
  </si>
  <si>
    <t>2.6 "Взаимосвязь показателей непосредственных результатов с достижением показателей конечных результатов деятельности   (в количественном выражении)"</t>
  </si>
  <si>
    <t>2.7"Соответсвие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на очередной финансовый год и плановый период (в денежном выражении)"</t>
  </si>
  <si>
    <t>2.8 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(в количественном выражении)"</t>
  </si>
  <si>
    <t>2.7 "Соответсвие показателей непосредственных результатов, приведенных в обоснованиях  бюджетных ассигнований на очередной финансовый год и плановый период , требованиям Методических рекомендаций по составлению обоснований бюджетных ассигнований главных распорядителей, главных администраторов (администраторов) источников финансирования дефицита городского бюджета на очередной финансовый год и плановый период (в денежном выражении)"</t>
  </si>
  <si>
    <t>Оценка с учетом веса в группе</t>
  </si>
  <si>
    <r>
      <t>Р</t>
    </r>
    <r>
      <rPr>
        <sz val="10"/>
        <rFont val="Calibri"/>
        <family val="2"/>
      </rPr>
      <t>≥5</t>
    </r>
  </si>
  <si>
    <t>Сводная сумма баллов по оценке реестров расходных обязательств</t>
  </si>
  <si>
    <t>Сводная сумма баллов по оценке обоснований бюджетных ассигнований</t>
  </si>
  <si>
    <t>Оценка качества финансового мененджмента в части документов, используемых при составлении проекта бюджета города Сочи с учетом веса группы показателей</t>
  </si>
  <si>
    <t>сумма баллов по оценке РРО</t>
  </si>
  <si>
    <t>сумма баллов по оценке ОБАСов</t>
  </si>
  <si>
    <t>Итоговая сумма баллов</t>
  </si>
  <si>
    <t>без сопроводительного письма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</si>
</sst>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;[Red]\-#,##0"/>
    <numFmt numFmtId="165" formatCode="#,##0.00;[Red]\-#,##0.00"/>
    <numFmt numFmtId="166" formatCode="#,##0.000;[Red]\-#,##0.000"/>
    <numFmt numFmtId="167" formatCode="0.000%;[Red]\-0.000%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6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0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41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2" fillId="47" borderId="5" applyNumberFormat="0">
      <alignment horizontal="right" vertical="top" wrapText="1"/>
      <protection/>
    </xf>
    <xf numFmtId="0" fontId="2" fillId="47" borderId="5" applyNumberFormat="0">
      <alignment horizontal="right" vertical="top" wrapText="1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2" fillId="47" borderId="5" applyNumberFormat="0">
      <alignment horizontal="left" vertical="top" wrapText="1"/>
      <protection/>
    </xf>
    <xf numFmtId="0" fontId="2" fillId="0" borderId="5" applyNumberFormat="0">
      <alignment horizontal="right" vertical="top"/>
      <protection/>
    </xf>
    <xf numFmtId="0" fontId="2" fillId="0" borderId="5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2" fillId="48" borderId="5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0" fontId="1" fillId="48" borderId="6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46" borderId="5">
      <alignment horizontal="left" vertical="top"/>
      <protection/>
    </xf>
    <xf numFmtId="49" fontId="7" fillId="0" borderId="5">
      <alignment horizontal="left" vertical="top"/>
      <protection/>
    </xf>
    <xf numFmtId="49" fontId="12" fillId="0" borderId="6">
      <alignment horizontal="left" vertical="top"/>
      <protection/>
    </xf>
    <xf numFmtId="49" fontId="12" fillId="0" borderId="6">
      <alignment horizontal="left" vertical="top"/>
      <protection/>
    </xf>
    <xf numFmtId="49" fontId="12" fillId="0" borderId="6">
      <alignment horizontal="left" vertical="top"/>
      <protection/>
    </xf>
    <xf numFmtId="49" fontId="12" fillId="0" borderId="6">
      <alignment horizontal="left" vertical="top"/>
      <protection/>
    </xf>
    <xf numFmtId="49" fontId="12" fillId="0" borderId="6">
      <alignment horizontal="left" vertical="top"/>
      <protection/>
    </xf>
    <xf numFmtId="49" fontId="12" fillId="0" borderId="6">
      <alignment horizontal="left" vertical="top"/>
      <protection/>
    </xf>
    <xf numFmtId="49" fontId="12" fillId="0" borderId="6">
      <alignment horizontal="left" vertical="top"/>
      <protection/>
    </xf>
    <xf numFmtId="49" fontId="1" fillId="46" borderId="6">
      <alignment horizontal="left" vertical="top"/>
      <protection/>
    </xf>
    <xf numFmtId="49" fontId="1" fillId="46" borderId="6">
      <alignment horizontal="left" vertical="top"/>
      <protection/>
    </xf>
    <xf numFmtId="49" fontId="1" fillId="46" borderId="6">
      <alignment horizontal="left" vertical="top"/>
      <protection/>
    </xf>
    <xf numFmtId="49" fontId="1" fillId="46" borderId="6">
      <alignment horizontal="left" vertical="top"/>
      <protection/>
    </xf>
    <xf numFmtId="49" fontId="1" fillId="46" borderId="6">
      <alignment horizontal="left" vertical="top"/>
      <protection/>
    </xf>
    <xf numFmtId="49" fontId="1" fillId="46" borderId="6">
      <alignment horizontal="left" vertical="top"/>
      <protection/>
    </xf>
    <xf numFmtId="49" fontId="1" fillId="46" borderId="6">
      <alignment horizontal="left" vertical="top"/>
      <protection/>
    </xf>
    <xf numFmtId="0" fontId="4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3" borderId="5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1" fillId="23" borderId="6">
      <alignment horizontal="left" vertical="top" wrapText="1"/>
      <protection/>
    </xf>
    <xf numFmtId="0" fontId="7" fillId="0" borderId="5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12" fillId="0" borderId="6">
      <alignment horizontal="left" vertical="top" wrapText="1"/>
      <protection/>
    </xf>
    <xf numFmtId="0" fontId="2" fillId="3" borderId="5">
      <alignment horizontal="left" vertical="top" wrapText="1"/>
      <protection/>
    </xf>
    <xf numFmtId="0" fontId="1" fillId="3" borderId="6">
      <alignment horizontal="left" vertical="top" wrapText="1"/>
      <protection/>
    </xf>
    <xf numFmtId="0" fontId="1" fillId="3" borderId="6">
      <alignment horizontal="left" vertical="top" wrapText="1"/>
      <protection/>
    </xf>
    <xf numFmtId="0" fontId="1" fillId="3" borderId="6">
      <alignment horizontal="left" vertical="top" wrapText="1"/>
      <protection/>
    </xf>
    <xf numFmtId="0" fontId="1" fillId="3" borderId="6">
      <alignment horizontal="left" vertical="top" wrapText="1"/>
      <protection/>
    </xf>
    <xf numFmtId="0" fontId="1" fillId="3" borderId="6">
      <alignment horizontal="left" vertical="top" wrapText="1"/>
      <protection/>
    </xf>
    <xf numFmtId="0" fontId="1" fillId="3" borderId="6">
      <alignment horizontal="left" vertical="top" wrapText="1"/>
      <protection/>
    </xf>
    <xf numFmtId="0" fontId="1" fillId="3" borderId="6">
      <alignment horizontal="left" vertical="top" wrapText="1"/>
      <protection/>
    </xf>
    <xf numFmtId="0" fontId="2" fillId="49" borderId="5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1" fillId="49" borderId="6">
      <alignment horizontal="left" vertical="top" wrapText="1"/>
      <protection/>
    </xf>
    <xf numFmtId="0" fontId="2" fillId="50" borderId="5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1" fillId="50" borderId="6">
      <alignment horizontal="left" vertical="top" wrapText="1"/>
      <protection/>
    </xf>
    <xf numFmtId="0" fontId="2" fillId="51" borderId="5">
      <alignment horizontal="left" vertical="top" wrapText="1"/>
      <protection/>
    </xf>
    <xf numFmtId="0" fontId="2" fillId="0" borderId="5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1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45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6" fillId="52" borderId="15" applyNumberFormat="0" applyAlignment="0" applyProtection="0"/>
    <xf numFmtId="0" fontId="13" fillId="53" borderId="16" applyNumberFormat="0" applyAlignment="0" applyProtection="0"/>
    <xf numFmtId="0" fontId="13" fillId="53" borderId="16" applyNumberFormat="0" applyAlignment="0" applyProtection="0"/>
    <xf numFmtId="0" fontId="13" fillId="53" borderId="16" applyNumberFormat="0" applyAlignment="0" applyProtection="0"/>
    <xf numFmtId="0" fontId="13" fillId="53" borderId="16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17" applyNumberFormat="0">
      <alignment horizontal="right" vertical="top"/>
      <protection/>
    </xf>
    <xf numFmtId="0" fontId="2" fillId="3" borderId="17" applyNumberFormat="0">
      <alignment horizontal="right" vertical="top"/>
      <protection/>
    </xf>
    <xf numFmtId="0" fontId="2" fillId="0" borderId="5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1" fillId="3" borderId="17" applyNumberFormat="0">
      <alignment horizontal="right" vertical="top"/>
      <protection/>
    </xf>
    <xf numFmtId="0" fontId="2" fillId="0" borderId="5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1" fillId="23" borderId="17" applyNumberFormat="0">
      <alignment horizontal="right" vertical="top"/>
      <protection/>
    </xf>
    <xf numFmtId="0" fontId="2" fillId="49" borderId="17" applyNumberFormat="0">
      <alignment horizontal="right" vertical="top"/>
      <protection/>
    </xf>
    <xf numFmtId="0" fontId="2" fillId="0" borderId="5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0" borderId="6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1" fillId="49" borderId="17" applyNumberFormat="0">
      <alignment horizontal="right" vertical="top"/>
      <protection/>
    </xf>
    <xf numFmtId="0" fontId="49" fillId="5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7" borderId="18" applyNumberFormat="0" applyFont="0" applyAlignment="0" applyProtection="0"/>
    <xf numFmtId="0" fontId="1" fillId="58" borderId="19" applyNumberFormat="0" applyFont="0" applyAlignment="0" applyProtection="0"/>
    <xf numFmtId="0" fontId="1" fillId="58" borderId="19" applyNumberFormat="0" applyFont="0" applyAlignment="0" applyProtection="0"/>
    <xf numFmtId="0" fontId="1" fillId="58" borderId="19" applyNumberFormat="0" applyFont="0" applyAlignment="0" applyProtection="0"/>
    <xf numFmtId="0" fontId="2" fillId="58" borderId="19" applyNumberFormat="0" applyFont="0" applyAlignment="0" applyProtection="0"/>
    <xf numFmtId="9" fontId="0" fillId="0" borderId="0" applyFont="0" applyFill="0" applyBorder="0" applyAlignment="0" applyProtection="0"/>
    <xf numFmtId="49" fontId="18" fillId="47" borderId="5">
      <alignment horizontal="center" vertical="top" wrapText="1"/>
      <protection/>
    </xf>
    <xf numFmtId="49" fontId="2" fillId="0" borderId="5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24" fillId="0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49" fontId="4" fillId="55" borderId="6">
      <alignment horizontal="left" vertical="top" wrapText="1"/>
      <protection/>
    </xf>
    <xf numFmtId="0" fontId="51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47" borderId="5">
      <alignment horizontal="left" vertical="top" wrapText="1"/>
      <protection/>
    </xf>
    <xf numFmtId="0" fontId="2" fillId="0" borderId="5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1" fillId="0" borderId="6">
      <alignment horizontal="left" vertical="top" wrapText="1"/>
      <protection/>
    </xf>
    <xf numFmtId="0" fontId="2" fillId="47" borderId="5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  <xf numFmtId="0" fontId="1" fillId="51" borderId="6">
      <alignment horizontal="left" vertical="top" wrapText="1"/>
      <protection/>
    </xf>
  </cellStyleXfs>
  <cellXfs count="96">
    <xf numFmtId="0" fontId="0" fillId="0" borderId="0" xfId="0" applyFont="1" applyAlignment="1">
      <alignment/>
    </xf>
    <xf numFmtId="0" fontId="26" fillId="0" borderId="0" xfId="299" applyFont="1">
      <alignment/>
      <protection/>
    </xf>
    <xf numFmtId="0" fontId="25" fillId="0" borderId="22" xfId="299" applyFont="1" applyBorder="1" applyAlignment="1">
      <alignment horizontal="center" vertical="center"/>
      <protection/>
    </xf>
    <xf numFmtId="0" fontId="25" fillId="0" borderId="23" xfId="299" applyFont="1" applyBorder="1" applyAlignment="1">
      <alignment horizontal="center" vertical="center"/>
      <protection/>
    </xf>
    <xf numFmtId="0" fontId="26" fillId="0" borderId="22" xfId="299" applyFont="1" applyBorder="1" applyAlignment="1">
      <alignment horizontal="center" vertical="center" wrapText="1"/>
      <protection/>
    </xf>
    <xf numFmtId="49" fontId="27" fillId="47" borderId="5" xfId="409" applyFont="1">
      <alignment horizontal="center" vertical="top" wrapText="1"/>
      <protection/>
    </xf>
    <xf numFmtId="0" fontId="26" fillId="47" borderId="5" xfId="442" applyFont="1">
      <alignment horizontal="left" vertical="top" wrapText="1"/>
      <protection/>
    </xf>
    <xf numFmtId="166" fontId="26" fillId="47" borderId="5" xfId="150" applyNumberFormat="1" applyFont="1">
      <alignment horizontal="right" vertical="top" wrapText="1"/>
      <protection/>
    </xf>
    <xf numFmtId="0" fontId="26" fillId="0" borderId="24" xfId="299" applyFont="1" applyBorder="1" applyAlignment="1">
      <alignment horizontal="center" vertical="center" wrapText="1"/>
      <protection/>
    </xf>
    <xf numFmtId="165" fontId="26" fillId="0" borderId="5" xfId="160" applyNumberFormat="1" applyFont="1">
      <alignment horizontal="right" vertical="top"/>
      <protection/>
    </xf>
    <xf numFmtId="167" fontId="26" fillId="47" borderId="5" xfId="150" applyNumberFormat="1" applyFont="1">
      <alignment horizontal="right" vertical="top" wrapText="1"/>
      <protection/>
    </xf>
    <xf numFmtId="0" fontId="0" fillId="0" borderId="0" xfId="0" applyAlignment="1">
      <alignment horizontal="center"/>
    </xf>
    <xf numFmtId="167" fontId="26" fillId="0" borderId="5" xfId="150" applyNumberFormat="1" applyFont="1" applyFill="1">
      <alignment horizontal="right" vertical="top" wrapText="1"/>
      <protection/>
    </xf>
    <xf numFmtId="0" fontId="26" fillId="0" borderId="23" xfId="299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8" fontId="54" fillId="0" borderId="6" xfId="0" applyNumberFormat="1" applyFont="1" applyBorder="1" applyAlignment="1">
      <alignment/>
    </xf>
    <xf numFmtId="0" fontId="0" fillId="60" borderId="0" xfId="0" applyFill="1" applyAlignment="1">
      <alignment/>
    </xf>
    <xf numFmtId="0" fontId="26" fillId="60" borderId="24" xfId="299" applyFont="1" applyFill="1" applyBorder="1" applyAlignment="1">
      <alignment horizontal="center" vertical="center" wrapText="1"/>
      <protection/>
    </xf>
    <xf numFmtId="49" fontId="33" fillId="47" borderId="5" xfId="409" applyFont="1">
      <alignment horizontal="center" vertical="top" wrapText="1"/>
      <protection/>
    </xf>
    <xf numFmtId="0" fontId="34" fillId="47" borderId="5" xfId="442" applyFont="1">
      <alignment horizontal="left" vertical="top" wrapText="1"/>
      <protection/>
    </xf>
    <xf numFmtId="164" fontId="34" fillId="47" borderId="5" xfId="150" applyNumberFormat="1" applyFont="1">
      <alignment horizontal="right" vertical="top" wrapText="1"/>
      <protection/>
    </xf>
    <xf numFmtId="166" fontId="34" fillId="47" borderId="5" xfId="150" applyNumberFormat="1" applyFont="1">
      <alignment horizontal="right" vertical="top" wrapText="1"/>
      <protection/>
    </xf>
    <xf numFmtId="0" fontId="34" fillId="0" borderId="5" xfId="160" applyNumberFormat="1" applyFont="1" applyAlignment="1">
      <alignment horizontal="center" vertical="top"/>
      <protection/>
    </xf>
    <xf numFmtId="164" fontId="34" fillId="47" borderId="5" xfId="150" applyNumberFormat="1" applyFont="1" applyAlignment="1">
      <alignment horizontal="center" vertical="top" wrapText="1"/>
      <protection/>
    </xf>
    <xf numFmtId="165" fontId="34" fillId="0" borderId="5" xfId="160" applyNumberFormat="1" applyFont="1">
      <alignment horizontal="right" vertical="top"/>
      <protection/>
    </xf>
    <xf numFmtId="49" fontId="33" fillId="60" borderId="5" xfId="409" applyFont="1" applyFill="1">
      <alignment horizontal="center" vertical="top" wrapText="1"/>
      <protection/>
    </xf>
    <xf numFmtId="0" fontId="34" fillId="60" borderId="5" xfId="442" applyFont="1" applyFill="1">
      <alignment horizontal="left" vertical="top" wrapText="1"/>
      <protection/>
    </xf>
    <xf numFmtId="166" fontId="34" fillId="60" borderId="5" xfId="150" applyNumberFormat="1" applyFont="1" applyFill="1">
      <alignment horizontal="right" vertical="top" wrapText="1"/>
      <protection/>
    </xf>
    <xf numFmtId="165" fontId="34" fillId="60" borderId="5" xfId="160" applyNumberFormat="1" applyFont="1" applyFill="1" applyAlignment="1">
      <alignment horizontal="center" vertical="top"/>
      <protection/>
    </xf>
    <xf numFmtId="165" fontId="34" fillId="0" borderId="5" xfId="160" applyNumberFormat="1" applyFont="1" applyAlignment="1">
      <alignment horizontal="center" vertical="top"/>
      <protection/>
    </xf>
    <xf numFmtId="166" fontId="34" fillId="47" borderId="5" xfId="150" applyNumberFormat="1" applyFont="1" applyAlignment="1">
      <alignment horizontal="center" vertical="top" wrapText="1"/>
      <protection/>
    </xf>
    <xf numFmtId="166" fontId="34" fillId="0" borderId="5" xfId="160" applyNumberFormat="1" applyFont="1" applyAlignment="1">
      <alignment horizontal="center" vertical="top"/>
      <protection/>
    </xf>
    <xf numFmtId="166" fontId="34" fillId="60" borderId="5" xfId="150" applyNumberFormat="1" applyFont="1" applyFill="1" applyAlignment="1">
      <alignment horizontal="center" vertical="top" wrapText="1"/>
      <protection/>
    </xf>
    <xf numFmtId="166" fontId="34" fillId="60" borderId="5" xfId="160" applyNumberFormat="1" applyFont="1" applyFill="1" applyAlignment="1">
      <alignment horizontal="center" vertical="top"/>
      <protection/>
    </xf>
    <xf numFmtId="164" fontId="26" fillId="0" borderId="5" xfId="160" applyNumberFormat="1" applyFont="1" applyAlignment="1">
      <alignment horizontal="center" vertical="top"/>
      <protection/>
    </xf>
    <xf numFmtId="164" fontId="34" fillId="0" borderId="5" xfId="160" applyNumberFormat="1" applyFont="1" applyAlignment="1">
      <alignment horizontal="center" vertical="top"/>
      <protection/>
    </xf>
    <xf numFmtId="167" fontId="34" fillId="47" borderId="5" xfId="150" applyNumberFormat="1" applyFont="1">
      <alignment horizontal="right" vertical="top" wrapText="1"/>
      <protection/>
    </xf>
    <xf numFmtId="0" fontId="26" fillId="0" borderId="6" xfId="299" applyFont="1" applyBorder="1" applyAlignment="1">
      <alignment horizontal="center" vertical="center" wrapText="1"/>
      <protection/>
    </xf>
    <xf numFmtId="167" fontId="34" fillId="47" borderId="5" xfId="150" applyNumberFormat="1" applyFont="1" applyAlignment="1">
      <alignment horizontal="center" vertical="top" wrapText="1"/>
      <protection/>
    </xf>
    <xf numFmtId="166" fontId="34" fillId="60" borderId="5" xfId="160" applyNumberFormat="1" applyFont="1" applyFill="1">
      <alignment horizontal="right" vertical="top"/>
      <protection/>
    </xf>
    <xf numFmtId="0" fontId="55" fillId="60" borderId="0" xfId="0" applyFont="1" applyFill="1" applyAlignment="1">
      <alignment/>
    </xf>
    <xf numFmtId="49" fontId="34" fillId="60" borderId="5" xfId="409" applyFont="1" applyFill="1">
      <alignment horizontal="center" vertical="top" wrapText="1"/>
      <protection/>
    </xf>
    <xf numFmtId="0" fontId="31" fillId="0" borderId="25" xfId="442" applyFont="1" applyFill="1" applyBorder="1">
      <alignment horizontal="left" vertical="top" wrapText="1"/>
      <protection/>
    </xf>
    <xf numFmtId="0" fontId="31" fillId="0" borderId="26" xfId="442" applyFont="1" applyFill="1" applyBorder="1">
      <alignment horizontal="left" vertical="top" wrapText="1"/>
      <protection/>
    </xf>
    <xf numFmtId="168" fontId="54" fillId="0" borderId="27" xfId="0" applyNumberFormat="1" applyFont="1" applyBorder="1" applyAlignment="1">
      <alignment/>
    </xf>
    <xf numFmtId="0" fontId="31" fillId="47" borderId="28" xfId="442" applyFont="1" applyBorder="1">
      <alignment horizontal="left" vertical="top" wrapText="1"/>
      <protection/>
    </xf>
    <xf numFmtId="168" fontId="54" fillId="0" borderId="29" xfId="0" applyNumberFormat="1" applyFont="1" applyBorder="1" applyAlignment="1">
      <alignment/>
    </xf>
    <xf numFmtId="168" fontId="54" fillId="61" borderId="30" xfId="0" applyNumberFormat="1" applyFont="1" applyFill="1" applyBorder="1" applyAlignment="1">
      <alignment/>
    </xf>
    <xf numFmtId="168" fontId="54" fillId="61" borderId="31" xfId="0" applyNumberFormat="1" applyFont="1" applyFill="1" applyBorder="1" applyAlignment="1">
      <alignment/>
    </xf>
    <xf numFmtId="49" fontId="56" fillId="47" borderId="32" xfId="409" applyFont="1" applyBorder="1">
      <alignment horizontal="center" vertical="top" wrapText="1"/>
      <protection/>
    </xf>
    <xf numFmtId="49" fontId="56" fillId="0" borderId="33" xfId="409" applyFont="1" applyFill="1" applyBorder="1">
      <alignment horizontal="center" vertical="top" wrapText="1"/>
      <protection/>
    </xf>
    <xf numFmtId="49" fontId="56" fillId="0" borderId="34" xfId="409" applyFont="1" applyFill="1" applyBorder="1">
      <alignment horizontal="center" vertical="top" wrapText="1"/>
      <protection/>
    </xf>
    <xf numFmtId="0" fontId="34" fillId="0" borderId="5" xfId="160" applyNumberFormat="1" applyFont="1" applyAlignment="1">
      <alignment horizontal="center" vertical="top" wrapText="1"/>
      <protection/>
    </xf>
    <xf numFmtId="168" fontId="54" fillId="62" borderId="29" xfId="0" applyNumberFormat="1" applyFont="1" applyFill="1" applyBorder="1" applyAlignment="1">
      <alignment/>
    </xf>
    <xf numFmtId="168" fontId="54" fillId="62" borderId="6" xfId="0" applyNumberFormat="1" applyFont="1" applyFill="1" applyBorder="1" applyAlignment="1">
      <alignment/>
    </xf>
    <xf numFmtId="168" fontId="54" fillId="62" borderId="27" xfId="0" applyNumberFormat="1" applyFont="1" applyFill="1" applyBorder="1" applyAlignment="1">
      <alignment/>
    </xf>
    <xf numFmtId="0" fontId="29" fillId="0" borderId="0" xfId="299" applyFont="1" applyAlignment="1">
      <alignment horizontal="center" wrapText="1"/>
      <protection/>
    </xf>
    <xf numFmtId="0" fontId="29" fillId="0" borderId="35" xfId="299" applyFont="1" applyBorder="1" applyAlignment="1">
      <alignment horizontal="center" wrapText="1"/>
      <protection/>
    </xf>
    <xf numFmtId="0" fontId="29" fillId="0" borderId="35" xfId="299" applyFont="1" applyBorder="1" applyAlignment="1">
      <alignment horizontal="center" vertical="center" wrapText="1"/>
      <protection/>
    </xf>
    <xf numFmtId="0" fontId="34" fillId="0" borderId="23" xfId="299" applyFont="1" applyBorder="1" applyAlignment="1">
      <alignment horizontal="center" vertical="center" wrapText="1"/>
      <protection/>
    </xf>
    <xf numFmtId="0" fontId="34" fillId="0" borderId="36" xfId="299" applyFont="1" applyBorder="1" applyAlignment="1">
      <alignment horizontal="center" vertical="center" wrapText="1"/>
      <protection/>
    </xf>
    <xf numFmtId="0" fontId="34" fillId="0" borderId="37" xfId="299" applyFont="1" applyBorder="1" applyAlignment="1">
      <alignment horizontal="center" vertical="center" wrapText="1"/>
      <protection/>
    </xf>
    <xf numFmtId="0" fontId="25" fillId="0" borderId="38" xfId="299" applyFont="1" applyBorder="1" applyAlignment="1">
      <alignment horizontal="center" vertical="center" wrapText="1"/>
      <protection/>
    </xf>
    <xf numFmtId="0" fontId="25" fillId="0" borderId="24" xfId="299" applyFont="1" applyBorder="1" applyAlignment="1">
      <alignment horizontal="center" vertical="center" wrapText="1"/>
      <protection/>
    </xf>
    <xf numFmtId="0" fontId="25" fillId="0" borderId="38" xfId="299" applyFont="1" applyBorder="1" applyAlignment="1" applyProtection="1">
      <alignment horizontal="center" vertical="center" wrapText="1"/>
      <protection/>
    </xf>
    <xf numFmtId="0" fontId="25" fillId="0" borderId="24" xfId="299" applyFont="1" applyBorder="1" applyAlignment="1" applyProtection="1">
      <alignment horizontal="center" vertical="center" wrapText="1"/>
      <protection/>
    </xf>
    <xf numFmtId="0" fontId="34" fillId="60" borderId="23" xfId="299" applyFont="1" applyFill="1" applyBorder="1" applyAlignment="1">
      <alignment horizontal="center" vertical="center" wrapText="1"/>
      <protection/>
    </xf>
    <xf numFmtId="0" fontId="34" fillId="60" borderId="36" xfId="299" applyFont="1" applyFill="1" applyBorder="1" applyAlignment="1">
      <alignment horizontal="center" vertical="center" wrapText="1"/>
      <protection/>
    </xf>
    <xf numFmtId="0" fontId="34" fillId="60" borderId="37" xfId="299" applyFont="1" applyFill="1" applyBorder="1" applyAlignment="1">
      <alignment horizontal="center" vertical="center" wrapText="1"/>
      <protection/>
    </xf>
    <xf numFmtId="0" fontId="26" fillId="0" borderId="38" xfId="299" applyFont="1" applyFill="1" applyBorder="1" applyAlignment="1" applyProtection="1">
      <alignment horizontal="center" vertical="center" wrapText="1"/>
      <protection/>
    </xf>
    <xf numFmtId="0" fontId="26" fillId="0" borderId="24" xfId="299" applyFont="1" applyFill="1" applyBorder="1" applyAlignment="1" applyProtection="1">
      <alignment horizontal="center" vertical="center" wrapText="1"/>
      <protection/>
    </xf>
    <xf numFmtId="0" fontId="25" fillId="0" borderId="38" xfId="299" applyFont="1" applyFill="1" applyBorder="1" applyAlignment="1" applyProtection="1">
      <alignment horizontal="center" vertical="center"/>
      <protection/>
    </xf>
    <xf numFmtId="0" fontId="25" fillId="0" borderId="24" xfId="299" applyFont="1" applyFill="1" applyBorder="1" applyAlignment="1" applyProtection="1">
      <alignment horizontal="center" vertical="center"/>
      <protection/>
    </xf>
    <xf numFmtId="0" fontId="29" fillId="0" borderId="0" xfId="299" applyFont="1" applyAlignment="1">
      <alignment horizontal="center" vertical="center" wrapText="1"/>
      <protection/>
    </xf>
    <xf numFmtId="0" fontId="32" fillId="0" borderId="0" xfId="299" applyFont="1" applyAlignment="1">
      <alignment horizontal="center" wrapText="1"/>
      <protection/>
    </xf>
    <xf numFmtId="0" fontId="26" fillId="0" borderId="38" xfId="299" applyFont="1" applyFill="1" applyBorder="1" applyAlignment="1">
      <alignment horizontal="center" vertical="center" wrapText="1"/>
      <protection/>
    </xf>
    <xf numFmtId="0" fontId="26" fillId="0" borderId="24" xfId="299" applyFont="1" applyFill="1" applyBorder="1" applyAlignment="1">
      <alignment horizontal="center" vertical="center" wrapText="1"/>
      <protection/>
    </xf>
    <xf numFmtId="0" fontId="26" fillId="0" borderId="39" xfId="299" applyFont="1" applyFill="1" applyBorder="1" applyAlignment="1" applyProtection="1">
      <alignment horizontal="center" vertical="center" wrapText="1"/>
      <protection/>
    </xf>
    <xf numFmtId="0" fontId="26" fillId="60" borderId="23" xfId="299" applyFont="1" applyFill="1" applyBorder="1" applyAlignment="1">
      <alignment horizontal="center" vertical="center" wrapText="1"/>
      <protection/>
    </xf>
    <xf numFmtId="0" fontId="26" fillId="60" borderId="36" xfId="299" applyFont="1" applyFill="1" applyBorder="1" applyAlignment="1">
      <alignment horizontal="center" vertical="center" wrapText="1"/>
      <protection/>
    </xf>
    <xf numFmtId="0" fontId="26" fillId="60" borderId="37" xfId="299" applyFont="1" applyFill="1" applyBorder="1" applyAlignment="1">
      <alignment horizontal="center" vertical="center" wrapText="1"/>
      <protection/>
    </xf>
    <xf numFmtId="0" fontId="25" fillId="60" borderId="38" xfId="299" applyFont="1" applyFill="1" applyBorder="1" applyAlignment="1">
      <alignment horizontal="center" vertical="center" wrapText="1"/>
      <protection/>
    </xf>
    <xf numFmtId="0" fontId="25" fillId="60" borderId="24" xfId="299" applyFont="1" applyFill="1" applyBorder="1" applyAlignment="1">
      <alignment horizontal="center" vertical="center" wrapText="1"/>
      <protection/>
    </xf>
    <xf numFmtId="0" fontId="25" fillId="60" borderId="38" xfId="299" applyFont="1" applyFill="1" applyBorder="1" applyAlignment="1" applyProtection="1">
      <alignment horizontal="center" vertical="center" wrapText="1"/>
      <protection/>
    </xf>
    <xf numFmtId="0" fontId="25" fillId="60" borderId="24" xfId="299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wrapText="1"/>
    </xf>
    <xf numFmtId="0" fontId="29" fillId="0" borderId="38" xfId="299" applyFont="1" applyBorder="1" applyAlignment="1">
      <alignment horizontal="center" vertical="center" wrapText="1"/>
      <protection/>
    </xf>
    <xf numFmtId="0" fontId="29" fillId="0" borderId="24" xfId="299" applyFont="1" applyBorder="1" applyAlignment="1">
      <alignment horizontal="center" vertical="center" wrapText="1"/>
      <protection/>
    </xf>
    <xf numFmtId="0" fontId="29" fillId="0" borderId="40" xfId="299" applyFont="1" applyBorder="1" applyAlignment="1" applyProtection="1">
      <alignment horizontal="center" vertical="center" wrapText="1"/>
      <protection/>
    </xf>
    <xf numFmtId="0" fontId="29" fillId="0" borderId="41" xfId="299" applyFont="1" applyBorder="1" applyAlignment="1" applyProtection="1">
      <alignment horizontal="center" vertical="center" wrapText="1"/>
      <protection/>
    </xf>
    <xf numFmtId="0" fontId="57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61" borderId="44" xfId="0" applyFont="1" applyFill="1" applyBorder="1" applyAlignment="1">
      <alignment horizontal="center" vertical="center" wrapText="1"/>
    </xf>
    <xf numFmtId="0" fontId="57" fillId="61" borderId="45" xfId="0" applyFont="1" applyFill="1" applyBorder="1" applyAlignment="1">
      <alignment horizontal="center" vertical="center" wrapText="1"/>
    </xf>
    <xf numFmtId="0" fontId="57" fillId="62" borderId="42" xfId="0" applyFont="1" applyFill="1" applyBorder="1" applyAlignment="1">
      <alignment horizontal="center" vertical="center" wrapText="1"/>
    </xf>
    <xf numFmtId="0" fontId="57" fillId="62" borderId="43" xfId="0" applyFont="1" applyFill="1" applyBorder="1" applyAlignment="1">
      <alignment horizontal="center" vertical="center" wrapText="1"/>
    </xf>
  </cellXfs>
  <cellStyles count="44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Акцент1" xfId="105"/>
    <cellStyle name="Акцент1 2" xfId="106"/>
    <cellStyle name="Акцент1 3" xfId="107"/>
    <cellStyle name="Акцент1 4" xfId="108"/>
    <cellStyle name="Акцент1 5" xfId="109"/>
    <cellStyle name="Акцент2" xfId="110"/>
    <cellStyle name="Акцент2 2" xfId="111"/>
    <cellStyle name="Акцент2 3" xfId="112"/>
    <cellStyle name="Акцент2 4" xfId="113"/>
    <cellStyle name="Акцент2 5" xfId="114"/>
    <cellStyle name="Акцент3" xfId="115"/>
    <cellStyle name="Акцент3 2" xfId="116"/>
    <cellStyle name="Акцент3 3" xfId="117"/>
    <cellStyle name="Акцент3 4" xfId="118"/>
    <cellStyle name="Акцент3 5" xfId="119"/>
    <cellStyle name="Акцент4" xfId="120"/>
    <cellStyle name="Акцент4 2" xfId="121"/>
    <cellStyle name="Акцент4 3" xfId="122"/>
    <cellStyle name="Акцент4 4" xfId="123"/>
    <cellStyle name="Акцент4 5" xfId="124"/>
    <cellStyle name="Акцент5" xfId="125"/>
    <cellStyle name="Акцент5 2" xfId="126"/>
    <cellStyle name="Акцент5 3" xfId="127"/>
    <cellStyle name="Акцент5 4" xfId="128"/>
    <cellStyle name="Акцент5 5" xfId="129"/>
    <cellStyle name="Акцент6" xfId="130"/>
    <cellStyle name="Акцент6 2" xfId="131"/>
    <cellStyle name="Акцент6 3" xfId="132"/>
    <cellStyle name="Акцент6 4" xfId="133"/>
    <cellStyle name="Акцент6 5" xfId="134"/>
    <cellStyle name="Ввод " xfId="135"/>
    <cellStyle name="Ввод  2" xfId="136"/>
    <cellStyle name="Ввод  3" xfId="137"/>
    <cellStyle name="Ввод  4" xfId="138"/>
    <cellStyle name="Ввод  5" xfId="139"/>
    <cellStyle name="Вывод" xfId="140"/>
    <cellStyle name="Вывод 2" xfId="141"/>
    <cellStyle name="Вывод 3" xfId="142"/>
    <cellStyle name="Вывод 4" xfId="143"/>
    <cellStyle name="Вывод 5" xfId="144"/>
    <cellStyle name="Вычисление" xfId="145"/>
    <cellStyle name="Вычисление 2" xfId="146"/>
    <cellStyle name="Вычисление 3" xfId="147"/>
    <cellStyle name="Вычисление 4" xfId="148"/>
    <cellStyle name="Вычисление 5" xfId="149"/>
    <cellStyle name="Данные (редактируемые)" xfId="150"/>
    <cellStyle name="Данные (редактируемые) 2" xfId="151"/>
    <cellStyle name="Данные (редактируемые) 3" xfId="152"/>
    <cellStyle name="Данные (редактируемые) 4" xfId="153"/>
    <cellStyle name="Данные (редактируемые) 5" xfId="154"/>
    <cellStyle name="Данные (редактируемые) 6" xfId="155"/>
    <cellStyle name="Данные (редактируемые) 7" xfId="156"/>
    <cellStyle name="Данные (редактируемые) 8" xfId="157"/>
    <cellStyle name="Данные (редактируемые) 9" xfId="158"/>
    <cellStyle name="Данные (редактируемые)_2.3" xfId="159"/>
    <cellStyle name="Данные (только для чтения)" xfId="160"/>
    <cellStyle name="Данные (только для чтения) 2" xfId="161"/>
    <cellStyle name="Данные (только для чтения) 3" xfId="162"/>
    <cellStyle name="Данные (только для чтения) 4" xfId="163"/>
    <cellStyle name="Данные (только для чтения) 5" xfId="164"/>
    <cellStyle name="Данные (только для чтения) 6" xfId="165"/>
    <cellStyle name="Данные (только для чтения) 7" xfId="166"/>
    <cellStyle name="Данные (только для чтения) 8" xfId="167"/>
    <cellStyle name="Данные (только для чтения) 9" xfId="168"/>
    <cellStyle name="Данные для удаления" xfId="169"/>
    <cellStyle name="Данные для удаления 2" xfId="170"/>
    <cellStyle name="Данные для удаления 3" xfId="171"/>
    <cellStyle name="Данные для удаления 4" xfId="172"/>
    <cellStyle name="Данные для удаления 5" xfId="173"/>
    <cellStyle name="Данные для удаления 6" xfId="174"/>
    <cellStyle name="Данные для удаления 7" xfId="175"/>
    <cellStyle name="Данные для удаления 8" xfId="176"/>
    <cellStyle name="Currency" xfId="177"/>
    <cellStyle name="Currency [0]" xfId="178"/>
    <cellStyle name="Заголовки полей" xfId="179"/>
    <cellStyle name="Заголовки полей [печать]" xfId="180"/>
    <cellStyle name="Заголовки полей [печать] 2" xfId="181"/>
    <cellStyle name="Заголовки полей [печать] 3" xfId="182"/>
    <cellStyle name="Заголовки полей [печать] 4" xfId="183"/>
    <cellStyle name="Заголовки полей [печать] 5" xfId="184"/>
    <cellStyle name="Заголовки полей [печать] 6" xfId="185"/>
    <cellStyle name="Заголовки полей [печать] 7" xfId="186"/>
    <cellStyle name="Заголовки полей [печать] 8" xfId="187"/>
    <cellStyle name="Заголовки полей 2" xfId="188"/>
    <cellStyle name="Заголовки полей 3" xfId="189"/>
    <cellStyle name="Заголовки полей 4" xfId="190"/>
    <cellStyle name="Заголовки полей 5" xfId="191"/>
    <cellStyle name="Заголовки полей 6" xfId="192"/>
    <cellStyle name="Заголовки полей 7" xfId="193"/>
    <cellStyle name="Заголовки полей 8" xfId="194"/>
    <cellStyle name="Заголовок 1" xfId="195"/>
    <cellStyle name="Заголовок 1 2" xfId="196"/>
    <cellStyle name="Заголовок 1 3" xfId="197"/>
    <cellStyle name="Заголовок 1 4" xfId="198"/>
    <cellStyle name="Заголовок 1 5" xfId="199"/>
    <cellStyle name="Заголовок 2" xfId="200"/>
    <cellStyle name="Заголовок 2 2" xfId="201"/>
    <cellStyle name="Заголовок 2 3" xfId="202"/>
    <cellStyle name="Заголовок 2 4" xfId="203"/>
    <cellStyle name="Заголовок 2 5" xfId="204"/>
    <cellStyle name="Заголовок 3" xfId="205"/>
    <cellStyle name="Заголовок 3 2" xfId="206"/>
    <cellStyle name="Заголовок 3 3" xfId="207"/>
    <cellStyle name="Заголовок 3 4" xfId="208"/>
    <cellStyle name="Заголовок 3 5" xfId="209"/>
    <cellStyle name="Заголовок 4" xfId="210"/>
    <cellStyle name="Заголовок 4 2" xfId="211"/>
    <cellStyle name="Заголовок 4 3" xfId="212"/>
    <cellStyle name="Заголовок 4 4" xfId="213"/>
    <cellStyle name="Заголовок 4 5" xfId="214"/>
    <cellStyle name="Заголовок меры" xfId="215"/>
    <cellStyle name="Заголовок меры 2" xfId="216"/>
    <cellStyle name="Заголовок меры 3" xfId="217"/>
    <cellStyle name="Заголовок меры 4" xfId="218"/>
    <cellStyle name="Заголовок меры 5" xfId="219"/>
    <cellStyle name="Заголовок меры 6" xfId="220"/>
    <cellStyle name="Заголовок меры 7" xfId="221"/>
    <cellStyle name="Заголовок меры 8" xfId="222"/>
    <cellStyle name="Заголовок показателя [печать]" xfId="223"/>
    <cellStyle name="Заголовок показателя [печать] 2" xfId="224"/>
    <cellStyle name="Заголовок показателя [печать] 3" xfId="225"/>
    <cellStyle name="Заголовок показателя [печать] 4" xfId="226"/>
    <cellStyle name="Заголовок показателя [печать] 5" xfId="227"/>
    <cellStyle name="Заголовок показателя [печать] 6" xfId="228"/>
    <cellStyle name="Заголовок показателя [печать] 7" xfId="229"/>
    <cellStyle name="Заголовок показателя [печать] 8" xfId="230"/>
    <cellStyle name="Заголовок показателя константы" xfId="231"/>
    <cellStyle name="Заголовок показателя константы 2" xfId="232"/>
    <cellStyle name="Заголовок показателя константы 3" xfId="233"/>
    <cellStyle name="Заголовок показателя константы 4" xfId="234"/>
    <cellStyle name="Заголовок показателя константы 5" xfId="235"/>
    <cellStyle name="Заголовок показателя константы 6" xfId="236"/>
    <cellStyle name="Заголовок показателя константы 7" xfId="237"/>
    <cellStyle name="Заголовок показателя константы 8" xfId="238"/>
    <cellStyle name="Заголовок результата расчета" xfId="239"/>
    <cellStyle name="Заголовок результата расчета 2" xfId="240"/>
    <cellStyle name="Заголовок результата расчета 3" xfId="241"/>
    <cellStyle name="Заголовок результата расчета 4" xfId="242"/>
    <cellStyle name="Заголовок результата расчета 5" xfId="243"/>
    <cellStyle name="Заголовок результата расчета 6" xfId="244"/>
    <cellStyle name="Заголовок результата расчета 7" xfId="245"/>
    <cellStyle name="Заголовок результата расчета 8" xfId="246"/>
    <cellStyle name="Заголовок свободного показателя" xfId="247"/>
    <cellStyle name="Заголовок свободного показателя 2" xfId="248"/>
    <cellStyle name="Заголовок свободного показателя 3" xfId="249"/>
    <cellStyle name="Заголовок свободного показателя 4" xfId="250"/>
    <cellStyle name="Заголовок свободного показателя 5" xfId="251"/>
    <cellStyle name="Заголовок свободного показателя 6" xfId="252"/>
    <cellStyle name="Заголовок свободного показателя 7" xfId="253"/>
    <cellStyle name="Заголовок свободного показателя 8" xfId="254"/>
    <cellStyle name="Значение фильтра" xfId="255"/>
    <cellStyle name="Значение фильтра [печать]" xfId="256"/>
    <cellStyle name="Значение фильтра [печать] 2" xfId="257"/>
    <cellStyle name="Значение фильтра [печать] 3" xfId="258"/>
    <cellStyle name="Значение фильтра [печать] 4" xfId="259"/>
    <cellStyle name="Значение фильтра [печать] 5" xfId="260"/>
    <cellStyle name="Значение фильтра [печать] 6" xfId="261"/>
    <cellStyle name="Значение фильтра [печать] 7" xfId="262"/>
    <cellStyle name="Значение фильтра [печать] 8" xfId="263"/>
    <cellStyle name="Значение фильтра 2" xfId="264"/>
    <cellStyle name="Значение фильтра 3" xfId="265"/>
    <cellStyle name="Значение фильтра 4" xfId="266"/>
    <cellStyle name="Значение фильтра 5" xfId="267"/>
    <cellStyle name="Значение фильтра 6" xfId="268"/>
    <cellStyle name="Значение фильтра 7" xfId="269"/>
    <cellStyle name="Значение фильтра 8" xfId="270"/>
    <cellStyle name="Информация о задаче" xfId="271"/>
    <cellStyle name="Информация о задаче 2" xfId="272"/>
    <cellStyle name="Информация о задаче 3" xfId="273"/>
    <cellStyle name="Информация о задаче 4" xfId="274"/>
    <cellStyle name="Информация о задаче 5" xfId="275"/>
    <cellStyle name="Информация о задаче 6" xfId="276"/>
    <cellStyle name="Информация о задаче 7" xfId="277"/>
    <cellStyle name="Информация о задаче 8" xfId="278"/>
    <cellStyle name="Итог" xfId="279"/>
    <cellStyle name="Итог 2" xfId="280"/>
    <cellStyle name="Итог 3" xfId="281"/>
    <cellStyle name="Итог 4" xfId="282"/>
    <cellStyle name="Итог 5" xfId="283"/>
    <cellStyle name="Контрольная ячейка" xfId="284"/>
    <cellStyle name="Контрольная ячейка 2" xfId="285"/>
    <cellStyle name="Контрольная ячейка 3" xfId="286"/>
    <cellStyle name="Контрольная ячейка 4" xfId="287"/>
    <cellStyle name="Контрольная ячейка 5" xfId="288"/>
    <cellStyle name="Название" xfId="289"/>
    <cellStyle name="Название 2" xfId="290"/>
    <cellStyle name="Название 3" xfId="291"/>
    <cellStyle name="Название 4" xfId="292"/>
    <cellStyle name="Название 5" xfId="293"/>
    <cellStyle name="Нейтральный" xfId="294"/>
    <cellStyle name="Нейтральный 2" xfId="295"/>
    <cellStyle name="Нейтральный 3" xfId="296"/>
    <cellStyle name="Нейтральный 4" xfId="297"/>
    <cellStyle name="Нейтральный 5" xfId="298"/>
    <cellStyle name="Обычный 10" xfId="299"/>
    <cellStyle name="Обычный 16" xfId="300"/>
    <cellStyle name="Обычный 2" xfId="301"/>
    <cellStyle name="Обычный 2 10" xfId="302"/>
    <cellStyle name="Обычный 2 11" xfId="303"/>
    <cellStyle name="Обычный 2 12" xfId="304"/>
    <cellStyle name="Обычный 2 13" xfId="305"/>
    <cellStyle name="Обычный 2 14" xfId="306"/>
    <cellStyle name="Обычный 2 15" xfId="307"/>
    <cellStyle name="Обычный 2 16" xfId="308"/>
    <cellStyle name="Обычный 2 17" xfId="309"/>
    <cellStyle name="Обычный 2 18" xfId="310"/>
    <cellStyle name="Обычный 2 19" xfId="311"/>
    <cellStyle name="Обычный 2 2" xfId="312"/>
    <cellStyle name="Обычный 2 20" xfId="313"/>
    <cellStyle name="Обычный 2 21" xfId="314"/>
    <cellStyle name="Обычный 2 28" xfId="315"/>
    <cellStyle name="Обычный 2 3" xfId="316"/>
    <cellStyle name="Обычный 2 4" xfId="317"/>
    <cellStyle name="Обычный 2 5" xfId="318"/>
    <cellStyle name="Обычный 2 6" xfId="319"/>
    <cellStyle name="Обычный 2 7" xfId="320"/>
    <cellStyle name="Обычный 2 8" xfId="321"/>
    <cellStyle name="Обычный 2 9" xfId="322"/>
    <cellStyle name="Обычный 3" xfId="323"/>
    <cellStyle name="Обычный 3 2" xfId="324"/>
    <cellStyle name="Обычный 3 3" xfId="325"/>
    <cellStyle name="Обычный 3 4" xfId="326"/>
    <cellStyle name="Обычный 3 5" xfId="327"/>
    <cellStyle name="Обычный 3 6" xfId="328"/>
    <cellStyle name="Обычный 3 7" xfId="329"/>
    <cellStyle name="Обычный 3 8" xfId="330"/>
    <cellStyle name="Обычный 4" xfId="331"/>
    <cellStyle name="Обычный 4 2" xfId="332"/>
    <cellStyle name="Обычный 4 3" xfId="333"/>
    <cellStyle name="Обычный 4 4" xfId="334"/>
    <cellStyle name="Обычный 4 5" xfId="335"/>
    <cellStyle name="Обычный 5" xfId="336"/>
    <cellStyle name="Обычный 5 2" xfId="337"/>
    <cellStyle name="Обычный 5 3" xfId="338"/>
    <cellStyle name="Обычный 5 4" xfId="339"/>
    <cellStyle name="Обычный 5 5" xfId="340"/>
    <cellStyle name="Обычный 6" xfId="341"/>
    <cellStyle name="Обычный 7" xfId="342"/>
    <cellStyle name="Обычный 8" xfId="343"/>
    <cellStyle name="Обычный 9" xfId="344"/>
    <cellStyle name="Отдельная ячейка" xfId="345"/>
    <cellStyle name="Отдельная ячейка - константа" xfId="346"/>
    <cellStyle name="Отдельная ячейка - константа [печать]" xfId="347"/>
    <cellStyle name="Отдельная ячейка - константа [печать] 2" xfId="348"/>
    <cellStyle name="Отдельная ячейка - константа [печать] 3" xfId="349"/>
    <cellStyle name="Отдельная ячейка - константа [печать] 4" xfId="350"/>
    <cellStyle name="Отдельная ячейка - константа [печать] 5" xfId="351"/>
    <cellStyle name="Отдельная ячейка - константа [печать] 6" xfId="352"/>
    <cellStyle name="Отдельная ячейка - константа [печать] 7" xfId="353"/>
    <cellStyle name="Отдельная ячейка - константа [печать] 8" xfId="354"/>
    <cellStyle name="Отдельная ячейка - константа 2" xfId="355"/>
    <cellStyle name="Отдельная ячейка - константа 3" xfId="356"/>
    <cellStyle name="Отдельная ячейка - константа 4" xfId="357"/>
    <cellStyle name="Отдельная ячейка - константа 5" xfId="358"/>
    <cellStyle name="Отдельная ячейка - константа 6" xfId="359"/>
    <cellStyle name="Отдельная ячейка - константа 7" xfId="360"/>
    <cellStyle name="Отдельная ячейка - константа 8" xfId="361"/>
    <cellStyle name="Отдельная ячейка [печать]" xfId="362"/>
    <cellStyle name="Отдельная ячейка [печать] 2" xfId="363"/>
    <cellStyle name="Отдельная ячейка [печать] 3" xfId="364"/>
    <cellStyle name="Отдельная ячейка [печать] 4" xfId="365"/>
    <cellStyle name="Отдельная ячейка [печать] 5" xfId="366"/>
    <cellStyle name="Отдельная ячейка [печать] 6" xfId="367"/>
    <cellStyle name="Отдельная ячейка [печать] 7" xfId="368"/>
    <cellStyle name="Отдельная ячейка [печать] 8" xfId="369"/>
    <cellStyle name="Отдельная ячейка 2" xfId="370"/>
    <cellStyle name="Отдельная ячейка 3" xfId="371"/>
    <cellStyle name="Отдельная ячейка 4" xfId="372"/>
    <cellStyle name="Отдельная ячейка 5" xfId="373"/>
    <cellStyle name="Отдельная ячейка 6" xfId="374"/>
    <cellStyle name="Отдельная ячейка 7" xfId="375"/>
    <cellStyle name="Отдельная ячейка 8" xfId="376"/>
    <cellStyle name="Отдельная ячейка-результат" xfId="377"/>
    <cellStyle name="Отдельная ячейка-результат [печать]" xfId="378"/>
    <cellStyle name="Отдельная ячейка-результат [печать] 2" xfId="379"/>
    <cellStyle name="Отдельная ячейка-результат [печать] 3" xfId="380"/>
    <cellStyle name="Отдельная ячейка-результат [печать] 4" xfId="381"/>
    <cellStyle name="Отдельная ячейка-результат [печать] 5" xfId="382"/>
    <cellStyle name="Отдельная ячейка-результат [печать] 6" xfId="383"/>
    <cellStyle name="Отдельная ячейка-результат [печать] 7" xfId="384"/>
    <cellStyle name="Отдельная ячейка-результат [печать] 8" xfId="385"/>
    <cellStyle name="Отдельная ячейка-результат 2" xfId="386"/>
    <cellStyle name="Отдельная ячейка-результат 3" xfId="387"/>
    <cellStyle name="Отдельная ячейка-результат 4" xfId="388"/>
    <cellStyle name="Отдельная ячейка-результат 5" xfId="389"/>
    <cellStyle name="Отдельная ячейка-результат 6" xfId="390"/>
    <cellStyle name="Отдельная ячейка-результат 7" xfId="391"/>
    <cellStyle name="Отдельная ячейка-результат 8" xfId="392"/>
    <cellStyle name="Плохой" xfId="393"/>
    <cellStyle name="Плохой 2" xfId="394"/>
    <cellStyle name="Плохой 3" xfId="395"/>
    <cellStyle name="Плохой 4" xfId="396"/>
    <cellStyle name="Плохой 5" xfId="397"/>
    <cellStyle name="Пояснение" xfId="398"/>
    <cellStyle name="Пояснение 2" xfId="399"/>
    <cellStyle name="Пояснение 3" xfId="400"/>
    <cellStyle name="Пояснение 4" xfId="401"/>
    <cellStyle name="Пояснение 5" xfId="402"/>
    <cellStyle name="Примечание" xfId="403"/>
    <cellStyle name="Примечание 2" xfId="404"/>
    <cellStyle name="Примечание 3" xfId="405"/>
    <cellStyle name="Примечание 4" xfId="406"/>
    <cellStyle name="Примечание 5" xfId="407"/>
    <cellStyle name="Percent" xfId="408"/>
    <cellStyle name="Свойства элементов измерения" xfId="409"/>
    <cellStyle name="Свойства элементов измерения [печать]" xfId="410"/>
    <cellStyle name="Свойства элементов измерения [печать] 2" xfId="411"/>
    <cellStyle name="Свойства элементов измерения [печать] 3" xfId="412"/>
    <cellStyle name="Свойства элементов измерения [печать] 4" xfId="413"/>
    <cellStyle name="Свойства элементов измерения [печать] 5" xfId="414"/>
    <cellStyle name="Свойства элементов измерения [печать] 6" xfId="415"/>
    <cellStyle name="Свойства элементов измерения [печать] 7" xfId="416"/>
    <cellStyle name="Свойства элементов измерения [печать] 8" xfId="417"/>
    <cellStyle name="Свойства элементов измерения 2" xfId="418"/>
    <cellStyle name="Свойства элементов измерения 3" xfId="419"/>
    <cellStyle name="Свойства элементов измерения 4" xfId="420"/>
    <cellStyle name="Свойства элементов измерения 5" xfId="421"/>
    <cellStyle name="Свойства элементов измерения 6" xfId="422"/>
    <cellStyle name="Свойства элементов измерения 7" xfId="423"/>
    <cellStyle name="Свойства элементов измерения 8" xfId="424"/>
    <cellStyle name="Связанная ячейка" xfId="425"/>
    <cellStyle name="Связанная ячейка 2" xfId="426"/>
    <cellStyle name="Связанная ячейка 3" xfId="427"/>
    <cellStyle name="Связанная ячейка 4" xfId="428"/>
    <cellStyle name="Связанная ячейка 5" xfId="429"/>
    <cellStyle name="Текст предупреждения" xfId="430"/>
    <cellStyle name="Текст предупреждения 2" xfId="431"/>
    <cellStyle name="Текст предупреждения 3" xfId="432"/>
    <cellStyle name="Текст предупреждения 4" xfId="433"/>
    <cellStyle name="Текст предупреждения 5" xfId="434"/>
    <cellStyle name="Comma" xfId="435"/>
    <cellStyle name="Comma [0]" xfId="436"/>
    <cellStyle name="Хороший" xfId="437"/>
    <cellStyle name="Хороший 2" xfId="438"/>
    <cellStyle name="Хороший 3" xfId="439"/>
    <cellStyle name="Хороший 4" xfId="440"/>
    <cellStyle name="Хороший 5" xfId="441"/>
    <cellStyle name="Элементы осей" xfId="442"/>
    <cellStyle name="Элементы осей [печать]" xfId="443"/>
    <cellStyle name="Элементы осей [печать] 2" xfId="444"/>
    <cellStyle name="Элементы осей [печать] 3" xfId="445"/>
    <cellStyle name="Элементы осей [печать] 4" xfId="446"/>
    <cellStyle name="Элементы осей [печать] 5" xfId="447"/>
    <cellStyle name="Элементы осей [печать] 6" xfId="448"/>
    <cellStyle name="Элементы осей [печать] 7" xfId="449"/>
    <cellStyle name="Элементы осей [печать] 8" xfId="450"/>
    <cellStyle name="Элементы осей 2" xfId="451"/>
    <cellStyle name="Элементы осей 3" xfId="452"/>
    <cellStyle name="Элементы осей 4" xfId="453"/>
    <cellStyle name="Элементы осей 5" xfId="454"/>
    <cellStyle name="Элементы осей 6" xfId="455"/>
    <cellStyle name="Элементы осей 7" xfId="456"/>
    <cellStyle name="Элементы осей 8" xfId="457"/>
    <cellStyle name="Элементы осей 9" xfId="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36.7109375" style="0" customWidth="1"/>
    <col min="3" max="3" width="32.8515625" style="0" customWidth="1"/>
  </cols>
  <sheetData>
    <row r="1" spans="1:5" ht="15" customHeight="1">
      <c r="A1" s="56" t="s">
        <v>0</v>
      </c>
      <c r="B1" s="56"/>
      <c r="C1" s="56"/>
      <c r="D1" s="56"/>
      <c r="E1" s="56"/>
    </row>
    <row r="2" spans="1:5" ht="15.75" thickBot="1">
      <c r="A2" s="1"/>
      <c r="B2" s="1"/>
      <c r="C2" s="1"/>
      <c r="D2" s="1"/>
      <c r="E2" s="1"/>
    </row>
    <row r="3" spans="1:5" ht="130.5" customHeight="1" thickBot="1">
      <c r="A3" s="2" t="s">
        <v>1</v>
      </c>
      <c r="B3" s="3" t="s">
        <v>2</v>
      </c>
      <c r="C3" s="4" t="s">
        <v>56</v>
      </c>
      <c r="D3" s="4" t="s">
        <v>3</v>
      </c>
      <c r="E3" s="4" t="s">
        <v>4</v>
      </c>
    </row>
    <row r="4" spans="1:5" ht="32.25" customHeight="1">
      <c r="A4" s="18" t="s">
        <v>29</v>
      </c>
      <c r="B4" s="19" t="s">
        <v>30</v>
      </c>
      <c r="C4" s="52" t="s">
        <v>63</v>
      </c>
      <c r="D4" s="23" t="s">
        <v>76</v>
      </c>
      <c r="E4" s="21">
        <v>0</v>
      </c>
    </row>
    <row r="5" spans="1:5" ht="25.5">
      <c r="A5" s="18" t="s">
        <v>29</v>
      </c>
      <c r="B5" s="19" t="s">
        <v>31</v>
      </c>
      <c r="C5" s="22">
        <v>25</v>
      </c>
      <c r="D5" s="23" t="s">
        <v>76</v>
      </c>
      <c r="E5" s="21">
        <v>0</v>
      </c>
    </row>
    <row r="6" spans="1:5" ht="27.75" customHeight="1">
      <c r="A6" s="18" t="s">
        <v>29</v>
      </c>
      <c r="B6" s="19" t="s">
        <v>32</v>
      </c>
      <c r="C6" s="22">
        <v>25</v>
      </c>
      <c r="D6" s="23" t="s">
        <v>76</v>
      </c>
      <c r="E6" s="21">
        <v>0</v>
      </c>
    </row>
    <row r="7" spans="1:5" ht="27" customHeight="1">
      <c r="A7" s="18" t="s">
        <v>29</v>
      </c>
      <c r="B7" s="19" t="s">
        <v>33</v>
      </c>
      <c r="C7" s="22">
        <v>22</v>
      </c>
      <c r="D7" s="23" t="s">
        <v>76</v>
      </c>
      <c r="E7" s="21">
        <v>0</v>
      </c>
    </row>
    <row r="8" spans="1:5" ht="25.5">
      <c r="A8" s="18" t="s">
        <v>29</v>
      </c>
      <c r="B8" s="19" t="s">
        <v>34</v>
      </c>
      <c r="C8" s="22">
        <v>20</v>
      </c>
      <c r="D8" s="23" t="s">
        <v>76</v>
      </c>
      <c r="E8" s="21">
        <v>0</v>
      </c>
    </row>
    <row r="9" spans="1:5" ht="25.5">
      <c r="A9" s="18" t="s">
        <v>35</v>
      </c>
      <c r="B9" s="19" t="s">
        <v>37</v>
      </c>
      <c r="C9" s="22">
        <v>32</v>
      </c>
      <c r="D9" s="23" t="s">
        <v>76</v>
      </c>
      <c r="E9" s="21">
        <v>0</v>
      </c>
    </row>
    <row r="10" spans="1:5" ht="31.5" customHeight="1">
      <c r="A10" s="18" t="s">
        <v>36</v>
      </c>
      <c r="B10" s="19" t="s">
        <v>38</v>
      </c>
      <c r="C10" s="22">
        <v>34</v>
      </c>
      <c r="D10" s="23" t="s">
        <v>76</v>
      </c>
      <c r="E10" s="21">
        <v>0</v>
      </c>
    </row>
    <row r="11" spans="1:5" ht="30.75" customHeight="1">
      <c r="A11" s="18" t="s">
        <v>39</v>
      </c>
      <c r="B11" s="19" t="s">
        <v>40</v>
      </c>
      <c r="C11" s="22">
        <v>25</v>
      </c>
      <c r="D11" s="23" t="s">
        <v>76</v>
      </c>
      <c r="E11" s="21">
        <v>0</v>
      </c>
    </row>
    <row r="12" spans="1:5" ht="25.5">
      <c r="A12" s="18" t="s">
        <v>41</v>
      </c>
      <c r="B12" s="19" t="s">
        <v>42</v>
      </c>
      <c r="C12" s="22">
        <v>21</v>
      </c>
      <c r="D12" s="23" t="s">
        <v>76</v>
      </c>
      <c r="E12" s="21">
        <v>0</v>
      </c>
    </row>
    <row r="13" spans="1:5" ht="25.5">
      <c r="A13" s="18" t="s">
        <v>43</v>
      </c>
      <c r="B13" s="19" t="s">
        <v>44</v>
      </c>
      <c r="C13" s="22">
        <v>18</v>
      </c>
      <c r="D13" s="23" t="s">
        <v>76</v>
      </c>
      <c r="E13" s="21">
        <v>0</v>
      </c>
    </row>
    <row r="14" spans="1:5" ht="29.25" customHeight="1">
      <c r="A14" s="18" t="s">
        <v>45</v>
      </c>
      <c r="B14" s="19" t="s">
        <v>46</v>
      </c>
      <c r="C14" s="22" t="s">
        <v>63</v>
      </c>
      <c r="D14" s="23" t="s">
        <v>76</v>
      </c>
      <c r="E14" s="21">
        <v>0</v>
      </c>
    </row>
    <row r="15" spans="1:5" ht="29.25" customHeight="1">
      <c r="A15" s="18" t="s">
        <v>47</v>
      </c>
      <c r="B15" s="19" t="s">
        <v>50</v>
      </c>
      <c r="C15" s="22">
        <v>15</v>
      </c>
      <c r="D15" s="23" t="s">
        <v>76</v>
      </c>
      <c r="E15" s="21">
        <v>0</v>
      </c>
    </row>
    <row r="16" spans="1:5" ht="30.75" customHeight="1">
      <c r="A16" s="18" t="s">
        <v>48</v>
      </c>
      <c r="B16" s="19" t="s">
        <v>49</v>
      </c>
      <c r="C16" s="22">
        <v>19</v>
      </c>
      <c r="D16" s="23" t="s">
        <v>76</v>
      </c>
      <c r="E16" s="21">
        <v>0</v>
      </c>
    </row>
    <row r="17" spans="1:5" ht="29.25" customHeight="1">
      <c r="A17" s="18" t="s">
        <v>51</v>
      </c>
      <c r="B17" s="19" t="s">
        <v>52</v>
      </c>
      <c r="C17" s="22">
        <v>19</v>
      </c>
      <c r="D17" s="23" t="s">
        <v>76</v>
      </c>
      <c r="E17" s="21">
        <v>0</v>
      </c>
    </row>
    <row r="18" spans="1:5" ht="31.5" customHeight="1">
      <c r="A18" s="18" t="s">
        <v>53</v>
      </c>
      <c r="B18" s="19" t="s">
        <v>54</v>
      </c>
      <c r="C18" s="22">
        <v>22</v>
      </c>
      <c r="D18" s="23" t="s">
        <v>76</v>
      </c>
      <c r="E18" s="21">
        <v>0</v>
      </c>
    </row>
  </sheetData>
  <sheetProtection/>
  <mergeCells count="1">
    <mergeCell ref="A1:E1"/>
  </mergeCells>
  <printOptions/>
  <pageMargins left="0.44" right="0.1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5.421875" style="0" customWidth="1"/>
    <col min="2" max="2" width="37.00390625" style="0" customWidth="1"/>
    <col min="3" max="3" width="23.28125" style="0" customWidth="1"/>
    <col min="4" max="4" width="23.421875" style="0" customWidth="1"/>
  </cols>
  <sheetData>
    <row r="1" spans="1:6" ht="35.25" customHeight="1">
      <c r="A1" s="56" t="s">
        <v>71</v>
      </c>
      <c r="B1" s="56"/>
      <c r="C1" s="56"/>
      <c r="D1" s="56"/>
      <c r="E1" s="56"/>
      <c r="F1" s="56"/>
    </row>
    <row r="2" spans="1:6" ht="15.75" thickBot="1">
      <c r="A2" s="1"/>
      <c r="B2" s="1"/>
      <c r="C2" s="1"/>
      <c r="D2" s="1"/>
      <c r="E2" s="1"/>
      <c r="F2" s="1"/>
    </row>
    <row r="3" spans="1:6" ht="162" customHeight="1" thickBot="1">
      <c r="A3" s="71" t="s">
        <v>1</v>
      </c>
      <c r="B3" s="71" t="s">
        <v>2</v>
      </c>
      <c r="C3" s="13" t="s">
        <v>23</v>
      </c>
      <c r="D3" s="13" t="s">
        <v>24</v>
      </c>
      <c r="E3" s="69" t="s">
        <v>8</v>
      </c>
      <c r="F3" s="69" t="s">
        <v>4</v>
      </c>
    </row>
    <row r="4" spans="1:6" ht="15.75" customHeight="1" thickBot="1">
      <c r="A4" s="72" t="s">
        <v>1</v>
      </c>
      <c r="B4" s="72" t="s">
        <v>2</v>
      </c>
      <c r="C4" s="4" t="s">
        <v>17</v>
      </c>
      <c r="D4" s="4" t="s">
        <v>17</v>
      </c>
      <c r="E4" s="70" t="s">
        <v>8</v>
      </c>
      <c r="F4" s="70" t="s">
        <v>4</v>
      </c>
    </row>
    <row r="5" spans="1:6" ht="15">
      <c r="A5" s="18" t="s">
        <v>29</v>
      </c>
      <c r="B5" s="19" t="s">
        <v>30</v>
      </c>
      <c r="C5" s="35">
        <v>7</v>
      </c>
      <c r="D5" s="35">
        <v>8</v>
      </c>
      <c r="E5" s="36">
        <f>C5/D5</f>
        <v>0.875</v>
      </c>
      <c r="F5" s="21">
        <f aca="true" t="shared" si="0" ref="F5:F10">E5</f>
        <v>0.875</v>
      </c>
    </row>
    <row r="6" spans="1:6" ht="25.5">
      <c r="A6" s="18" t="s">
        <v>29</v>
      </c>
      <c r="B6" s="19" t="s">
        <v>31</v>
      </c>
      <c r="C6" s="35">
        <v>5</v>
      </c>
      <c r="D6" s="35">
        <v>5</v>
      </c>
      <c r="E6" s="36">
        <f>C6/D6</f>
        <v>1</v>
      </c>
      <c r="F6" s="21">
        <f t="shared" si="0"/>
        <v>1</v>
      </c>
    </row>
    <row r="7" spans="1:6" ht="25.5">
      <c r="A7" s="18" t="s">
        <v>29</v>
      </c>
      <c r="B7" s="19" t="s">
        <v>32</v>
      </c>
      <c r="C7" s="35">
        <v>7</v>
      </c>
      <c r="D7" s="35">
        <v>7</v>
      </c>
      <c r="E7" s="36">
        <f>C7/D7</f>
        <v>1</v>
      </c>
      <c r="F7" s="21">
        <f t="shared" si="0"/>
        <v>1</v>
      </c>
    </row>
    <row r="8" spans="1:6" ht="25.5">
      <c r="A8" s="18" t="s">
        <v>29</v>
      </c>
      <c r="B8" s="19" t="s">
        <v>33</v>
      </c>
      <c r="C8" s="35">
        <v>1</v>
      </c>
      <c r="D8" s="35">
        <v>1</v>
      </c>
      <c r="E8" s="36">
        <f>C8/D8</f>
        <v>1</v>
      </c>
      <c r="F8" s="21">
        <f t="shared" si="0"/>
        <v>1</v>
      </c>
    </row>
    <row r="9" spans="1:6" ht="25.5">
      <c r="A9" s="18" t="s">
        <v>29</v>
      </c>
      <c r="B9" s="19" t="s">
        <v>34</v>
      </c>
      <c r="C9" s="35">
        <v>3</v>
      </c>
      <c r="D9" s="35">
        <v>5</v>
      </c>
      <c r="E9" s="36">
        <f>C9/D9</f>
        <v>0.6</v>
      </c>
      <c r="F9" s="21">
        <f t="shared" si="0"/>
        <v>0.6</v>
      </c>
    </row>
    <row r="10" spans="1:6" ht="25.5">
      <c r="A10" s="18" t="s">
        <v>35</v>
      </c>
      <c r="B10" s="19" t="s">
        <v>37</v>
      </c>
      <c r="C10" s="35">
        <v>0</v>
      </c>
      <c r="D10" s="35">
        <v>0</v>
      </c>
      <c r="E10" s="36">
        <v>0</v>
      </c>
      <c r="F10" s="21">
        <f t="shared" si="0"/>
        <v>0</v>
      </c>
    </row>
    <row r="11" spans="1:6" ht="25.5">
      <c r="A11" s="18" t="s">
        <v>36</v>
      </c>
      <c r="B11" s="19" t="s">
        <v>38</v>
      </c>
      <c r="C11" s="35">
        <v>1</v>
      </c>
      <c r="D11" s="35">
        <v>1</v>
      </c>
      <c r="E11" s="36">
        <f>C11/D11</f>
        <v>1</v>
      </c>
      <c r="F11" s="21">
        <v>1</v>
      </c>
    </row>
    <row r="12" spans="1:6" ht="25.5">
      <c r="A12" s="18" t="s">
        <v>39</v>
      </c>
      <c r="B12" s="19" t="s">
        <v>40</v>
      </c>
      <c r="C12" s="35">
        <v>6</v>
      </c>
      <c r="D12" s="35">
        <v>6</v>
      </c>
      <c r="E12" s="36">
        <f>C12/D12</f>
        <v>1</v>
      </c>
      <c r="F12" s="21">
        <f aca="true" t="shared" si="1" ref="F12:F17">E12</f>
        <v>1</v>
      </c>
    </row>
    <row r="13" spans="1:6" ht="25.5">
      <c r="A13" s="18" t="s">
        <v>41</v>
      </c>
      <c r="B13" s="19" t="s">
        <v>42</v>
      </c>
      <c r="C13" s="35">
        <v>8</v>
      </c>
      <c r="D13" s="35">
        <v>8</v>
      </c>
      <c r="E13" s="36">
        <f>C13/D13</f>
        <v>1</v>
      </c>
      <c r="F13" s="21">
        <f t="shared" si="1"/>
        <v>1</v>
      </c>
    </row>
    <row r="14" spans="1:6" ht="25.5">
      <c r="A14" s="18" t="s">
        <v>43</v>
      </c>
      <c r="B14" s="19" t="s">
        <v>44</v>
      </c>
      <c r="C14" s="35">
        <v>10</v>
      </c>
      <c r="D14" s="35">
        <v>10</v>
      </c>
      <c r="E14" s="36">
        <f>C14/D14</f>
        <v>1</v>
      </c>
      <c r="F14" s="21">
        <f t="shared" si="1"/>
        <v>1</v>
      </c>
    </row>
    <row r="15" spans="1:6" ht="25.5">
      <c r="A15" s="18" t="s">
        <v>45</v>
      </c>
      <c r="B15" s="19" t="s">
        <v>46</v>
      </c>
      <c r="C15" s="35">
        <v>12</v>
      </c>
      <c r="D15" s="35">
        <v>8</v>
      </c>
      <c r="E15" s="36">
        <v>1</v>
      </c>
      <c r="F15" s="21">
        <f t="shared" si="1"/>
        <v>1</v>
      </c>
    </row>
    <row r="16" spans="1:6" ht="25.5">
      <c r="A16" s="18" t="s">
        <v>47</v>
      </c>
      <c r="B16" s="19" t="s">
        <v>50</v>
      </c>
      <c r="C16" s="35">
        <v>8</v>
      </c>
      <c r="D16" s="35">
        <v>8</v>
      </c>
      <c r="E16" s="36">
        <v>1</v>
      </c>
      <c r="F16" s="21">
        <f t="shared" si="1"/>
        <v>1</v>
      </c>
    </row>
    <row r="17" spans="1:6" ht="25.5">
      <c r="A17" s="18" t="s">
        <v>48</v>
      </c>
      <c r="B17" s="19" t="s">
        <v>49</v>
      </c>
      <c r="C17" s="35">
        <v>3</v>
      </c>
      <c r="D17" s="35">
        <v>3</v>
      </c>
      <c r="E17" s="36">
        <v>1</v>
      </c>
      <c r="F17" s="21">
        <f t="shared" si="1"/>
        <v>1</v>
      </c>
    </row>
    <row r="18" spans="1:6" ht="25.5">
      <c r="A18" s="18" t="s">
        <v>51</v>
      </c>
      <c r="B18" s="19" t="s">
        <v>52</v>
      </c>
      <c r="C18" s="35">
        <v>1</v>
      </c>
      <c r="D18" s="35">
        <v>1</v>
      </c>
      <c r="E18" s="36">
        <v>1</v>
      </c>
      <c r="F18" s="21">
        <f>E18</f>
        <v>1</v>
      </c>
    </row>
    <row r="19" spans="1:6" ht="25.5">
      <c r="A19" s="18" t="s">
        <v>53</v>
      </c>
      <c r="B19" s="19" t="s">
        <v>54</v>
      </c>
      <c r="C19" s="35">
        <v>0</v>
      </c>
      <c r="D19" s="35">
        <v>3</v>
      </c>
      <c r="E19" s="36">
        <f>C19/D19</f>
        <v>0</v>
      </c>
      <c r="F19" s="21">
        <f>E19</f>
        <v>0</v>
      </c>
    </row>
  </sheetData>
  <sheetProtection/>
  <mergeCells count="5">
    <mergeCell ref="E3:E4"/>
    <mergeCell ref="F3:F4"/>
    <mergeCell ref="A3:A4"/>
    <mergeCell ref="B3:B4"/>
    <mergeCell ref="A1:F1"/>
  </mergeCells>
  <printOptions/>
  <pageMargins left="0.42" right="0.3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28125" style="0" customWidth="1"/>
    <col min="2" max="2" width="38.57421875" style="0" customWidth="1"/>
    <col min="3" max="3" width="27.421875" style="0" customWidth="1"/>
    <col min="4" max="4" width="25.8515625" style="0" customWidth="1"/>
    <col min="5" max="6" width="9.28125" style="0" bestFit="1" customWidth="1"/>
  </cols>
  <sheetData>
    <row r="1" spans="1:6" ht="15" customHeight="1">
      <c r="A1" s="56" t="s">
        <v>74</v>
      </c>
      <c r="B1" s="56"/>
      <c r="C1" s="56"/>
      <c r="D1" s="56"/>
      <c r="E1" s="56"/>
      <c r="F1" s="56"/>
    </row>
    <row r="2" spans="1:6" ht="69.75" customHeight="1">
      <c r="A2" s="56"/>
      <c r="B2" s="56"/>
      <c r="C2" s="56"/>
      <c r="D2" s="56"/>
      <c r="E2" s="56"/>
      <c r="F2" s="56"/>
    </row>
    <row r="3" spans="1:6" ht="15.75" thickBot="1">
      <c r="A3" s="1"/>
      <c r="B3" s="1"/>
      <c r="C3" s="1"/>
      <c r="D3" s="1"/>
      <c r="E3" s="1"/>
      <c r="F3" s="1"/>
    </row>
    <row r="4" spans="1:6" ht="116.25" customHeight="1" thickBot="1">
      <c r="A4" s="71" t="s">
        <v>1</v>
      </c>
      <c r="B4" s="71" t="s">
        <v>2</v>
      </c>
      <c r="C4" s="13" t="s">
        <v>25</v>
      </c>
      <c r="D4" s="37" t="s">
        <v>26</v>
      </c>
      <c r="E4" s="77" t="s">
        <v>8</v>
      </c>
      <c r="F4" s="69" t="s">
        <v>4</v>
      </c>
    </row>
    <row r="5" spans="1:6" ht="15.75" customHeight="1" thickBot="1">
      <c r="A5" s="72" t="s">
        <v>1</v>
      </c>
      <c r="B5" s="72" t="s">
        <v>2</v>
      </c>
      <c r="C5" s="4" t="s">
        <v>17</v>
      </c>
      <c r="D5" s="8" t="s">
        <v>17</v>
      </c>
      <c r="E5" s="70"/>
      <c r="F5" s="70"/>
    </row>
    <row r="6" spans="1:6" ht="15">
      <c r="A6" s="18" t="s">
        <v>29</v>
      </c>
      <c r="B6" s="19" t="s">
        <v>30</v>
      </c>
      <c r="C6" s="29">
        <v>120185.2</v>
      </c>
      <c r="D6" s="29">
        <v>120185.2</v>
      </c>
      <c r="E6" s="38">
        <f>C6/D6</f>
        <v>1</v>
      </c>
      <c r="F6" s="30">
        <f>E6</f>
        <v>1</v>
      </c>
    </row>
    <row r="7" spans="1:6" ht="25.5">
      <c r="A7" s="18" t="s">
        <v>29</v>
      </c>
      <c r="B7" s="19" t="s">
        <v>31</v>
      </c>
      <c r="C7" s="29">
        <v>129263.6</v>
      </c>
      <c r="D7" s="29">
        <v>293687.2</v>
      </c>
      <c r="E7" s="38">
        <f>C7/D7</f>
        <v>0.44014039426982177</v>
      </c>
      <c r="F7" s="30">
        <f>E7</f>
        <v>0.44014039426982177</v>
      </c>
    </row>
    <row r="8" spans="1:6" ht="25.5">
      <c r="A8" s="18" t="s">
        <v>29</v>
      </c>
      <c r="B8" s="19" t="s">
        <v>32</v>
      </c>
      <c r="C8" s="29">
        <v>25235</v>
      </c>
      <c r="D8" s="29">
        <v>269321.2</v>
      </c>
      <c r="E8" s="38">
        <f>C8/D8</f>
        <v>0.09369852800299419</v>
      </c>
      <c r="F8" s="30">
        <f>E8</f>
        <v>0.09369852800299419</v>
      </c>
    </row>
    <row r="9" spans="1:6" ht="25.5">
      <c r="A9" s="18" t="s">
        <v>29</v>
      </c>
      <c r="B9" s="19" t="s">
        <v>33</v>
      </c>
      <c r="C9" s="29">
        <v>13256.2</v>
      </c>
      <c r="D9" s="29">
        <v>164589.1</v>
      </c>
      <c r="E9" s="38">
        <f>C9/D9</f>
        <v>0.08054117800024424</v>
      </c>
      <c r="F9" s="30">
        <f>E9</f>
        <v>0.08054117800024424</v>
      </c>
    </row>
    <row r="10" spans="1:6" ht="25.5">
      <c r="A10" s="18" t="s">
        <v>29</v>
      </c>
      <c r="B10" s="19" t="s">
        <v>34</v>
      </c>
      <c r="C10" s="29">
        <v>88737.5</v>
      </c>
      <c r="D10" s="29">
        <v>188153</v>
      </c>
      <c r="E10" s="38">
        <f>C10/D10</f>
        <v>0.4716241569361105</v>
      </c>
      <c r="F10" s="30">
        <f>E10</f>
        <v>0.4716241569361105</v>
      </c>
    </row>
    <row r="11" spans="1:6" ht="25.5">
      <c r="A11" s="18" t="s">
        <v>35</v>
      </c>
      <c r="B11" s="19" t="s">
        <v>37</v>
      </c>
      <c r="C11" s="29">
        <v>0</v>
      </c>
      <c r="D11" s="29">
        <v>0</v>
      </c>
      <c r="E11" s="38">
        <v>0</v>
      </c>
      <c r="F11" s="30">
        <v>0</v>
      </c>
    </row>
    <row r="12" spans="1:6" ht="25.5">
      <c r="A12" s="18" t="s">
        <v>36</v>
      </c>
      <c r="B12" s="19" t="s">
        <v>38</v>
      </c>
      <c r="C12" s="29">
        <v>3900</v>
      </c>
      <c r="D12" s="29">
        <v>50716.6</v>
      </c>
      <c r="E12" s="38">
        <f aca="true" t="shared" si="0" ref="E12:E19">C12/D12</f>
        <v>0.07689789930713022</v>
      </c>
      <c r="F12" s="30">
        <f aca="true" t="shared" si="1" ref="F12:F19">E12</f>
        <v>0.07689789930713022</v>
      </c>
    </row>
    <row r="13" spans="1:6" ht="25.5">
      <c r="A13" s="18" t="s">
        <v>39</v>
      </c>
      <c r="B13" s="19" t="s">
        <v>40</v>
      </c>
      <c r="C13" s="29">
        <v>788616</v>
      </c>
      <c r="D13" s="29">
        <v>792802.4</v>
      </c>
      <c r="E13" s="38">
        <f t="shared" si="0"/>
        <v>0.9947194912628922</v>
      </c>
      <c r="F13" s="30">
        <f t="shared" si="1"/>
        <v>0.9947194912628922</v>
      </c>
    </row>
    <row r="14" spans="1:6" ht="25.5">
      <c r="A14" s="18" t="s">
        <v>41</v>
      </c>
      <c r="B14" s="19" t="s">
        <v>42</v>
      </c>
      <c r="C14" s="29">
        <v>3045113.2</v>
      </c>
      <c r="D14" s="29">
        <v>3045113.2</v>
      </c>
      <c r="E14" s="38">
        <f t="shared" si="0"/>
        <v>1</v>
      </c>
      <c r="F14" s="30">
        <f t="shared" si="1"/>
        <v>1</v>
      </c>
    </row>
    <row r="15" spans="1:6" ht="24.75" customHeight="1">
      <c r="A15" s="18" t="s">
        <v>43</v>
      </c>
      <c r="B15" s="19" t="s">
        <v>44</v>
      </c>
      <c r="C15" s="29">
        <v>620954.9</v>
      </c>
      <c r="D15" s="29">
        <v>621404.9</v>
      </c>
      <c r="E15" s="38">
        <f t="shared" si="0"/>
        <v>0.999275834484086</v>
      </c>
      <c r="F15" s="30">
        <f t="shared" si="1"/>
        <v>0.999275834484086</v>
      </c>
    </row>
    <row r="16" spans="1:6" ht="25.5">
      <c r="A16" s="18" t="s">
        <v>45</v>
      </c>
      <c r="B16" s="19" t="s">
        <v>46</v>
      </c>
      <c r="C16" s="29">
        <v>417776.8</v>
      </c>
      <c r="D16" s="29">
        <v>417776.8</v>
      </c>
      <c r="E16" s="38">
        <f t="shared" si="0"/>
        <v>1</v>
      </c>
      <c r="F16" s="30">
        <f t="shared" si="1"/>
        <v>1</v>
      </c>
    </row>
    <row r="17" spans="1:6" ht="25.5">
      <c r="A17" s="18" t="s">
        <v>47</v>
      </c>
      <c r="B17" s="19" t="s">
        <v>50</v>
      </c>
      <c r="C17" s="29">
        <v>248386</v>
      </c>
      <c r="D17" s="29">
        <v>352065.5</v>
      </c>
      <c r="E17" s="38">
        <f t="shared" si="0"/>
        <v>0.7055107643322053</v>
      </c>
      <c r="F17" s="30">
        <f t="shared" si="1"/>
        <v>0.7055107643322053</v>
      </c>
    </row>
    <row r="18" spans="1:6" ht="25.5">
      <c r="A18" s="18" t="s">
        <v>48</v>
      </c>
      <c r="B18" s="19" t="s">
        <v>49</v>
      </c>
      <c r="C18" s="29">
        <v>66211</v>
      </c>
      <c r="D18" s="29">
        <v>91782.2</v>
      </c>
      <c r="E18" s="38">
        <f t="shared" si="0"/>
        <v>0.7213926011797495</v>
      </c>
      <c r="F18" s="30">
        <f t="shared" si="1"/>
        <v>0.7213926011797495</v>
      </c>
    </row>
    <row r="19" spans="1:6" ht="25.5">
      <c r="A19" s="18" t="s">
        <v>51</v>
      </c>
      <c r="B19" s="19" t="s">
        <v>52</v>
      </c>
      <c r="C19" s="29">
        <v>145000</v>
      </c>
      <c r="D19" s="29">
        <v>783369.6</v>
      </c>
      <c r="E19" s="38">
        <f t="shared" si="0"/>
        <v>0.18509781334379072</v>
      </c>
      <c r="F19" s="30">
        <f t="shared" si="1"/>
        <v>0.18509781334379072</v>
      </c>
    </row>
    <row r="20" spans="1:6" ht="25.5">
      <c r="A20" s="18" t="s">
        <v>53</v>
      </c>
      <c r="B20" s="19" t="s">
        <v>54</v>
      </c>
      <c r="C20" s="29">
        <v>0</v>
      </c>
      <c r="D20" s="29">
        <v>76942.9</v>
      </c>
      <c r="E20" s="38">
        <f>C20/D20</f>
        <v>0</v>
      </c>
      <c r="F20" s="30">
        <f>E20</f>
        <v>0</v>
      </c>
    </row>
  </sheetData>
  <sheetProtection/>
  <mergeCells count="5">
    <mergeCell ref="F4:F5"/>
    <mergeCell ref="E4:E5"/>
    <mergeCell ref="A4:A5"/>
    <mergeCell ref="B4:B5"/>
    <mergeCell ref="A1:F2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7109375" style="0" customWidth="1"/>
    <col min="2" max="2" width="36.421875" style="0" customWidth="1"/>
    <col min="3" max="3" width="23.8515625" style="0" customWidth="1"/>
    <col min="4" max="4" width="24.28125" style="0" customWidth="1"/>
  </cols>
  <sheetData>
    <row r="1" spans="1:6" ht="15" customHeight="1">
      <c r="A1" s="56" t="s">
        <v>73</v>
      </c>
      <c r="B1" s="56"/>
      <c r="C1" s="56"/>
      <c r="D1" s="56"/>
      <c r="E1" s="56"/>
      <c r="F1" s="56"/>
    </row>
    <row r="2" spans="1:6" ht="69.75" customHeight="1">
      <c r="A2" s="56"/>
      <c r="B2" s="56"/>
      <c r="C2" s="56"/>
      <c r="D2" s="56"/>
      <c r="E2" s="56"/>
      <c r="F2" s="56"/>
    </row>
    <row r="3" spans="1:6" ht="15.75" thickBot="1">
      <c r="A3" s="1"/>
      <c r="B3" s="1"/>
      <c r="C3" s="1"/>
      <c r="D3" s="1"/>
      <c r="E3" s="1"/>
      <c r="F3" s="1"/>
    </row>
    <row r="4" spans="1:6" ht="142.5" customHeight="1" thickBot="1">
      <c r="A4" s="71" t="s">
        <v>1</v>
      </c>
      <c r="B4" s="71" t="s">
        <v>2</v>
      </c>
      <c r="C4" s="13" t="s">
        <v>27</v>
      </c>
      <c r="D4" s="13" t="s">
        <v>28</v>
      </c>
      <c r="E4" s="69" t="s">
        <v>8</v>
      </c>
      <c r="F4" s="69" t="s">
        <v>4</v>
      </c>
    </row>
    <row r="5" spans="1:6" ht="17.25" customHeight="1" thickBot="1">
      <c r="A5" s="72" t="s">
        <v>1</v>
      </c>
      <c r="B5" s="72" t="s">
        <v>2</v>
      </c>
      <c r="C5" s="4" t="s">
        <v>17</v>
      </c>
      <c r="D5" s="4" t="s">
        <v>17</v>
      </c>
      <c r="E5" s="70"/>
      <c r="F5" s="70"/>
    </row>
    <row r="6" spans="1:6" ht="15">
      <c r="A6" s="18" t="s">
        <v>29</v>
      </c>
      <c r="B6" s="19" t="s">
        <v>30</v>
      </c>
      <c r="C6" s="35">
        <v>8</v>
      </c>
      <c r="D6" s="35">
        <v>8</v>
      </c>
      <c r="E6" s="38">
        <f>C6/D6</f>
        <v>1</v>
      </c>
      <c r="F6" s="30">
        <f aca="true" t="shared" si="0" ref="F6:F11">E6</f>
        <v>1</v>
      </c>
    </row>
    <row r="7" spans="1:6" ht="25.5">
      <c r="A7" s="18" t="s">
        <v>29</v>
      </c>
      <c r="B7" s="19" t="s">
        <v>31</v>
      </c>
      <c r="C7" s="35">
        <v>5</v>
      </c>
      <c r="D7" s="35">
        <v>8</v>
      </c>
      <c r="E7" s="38">
        <f>C7/D7</f>
        <v>0.625</v>
      </c>
      <c r="F7" s="30">
        <f t="shared" si="0"/>
        <v>0.625</v>
      </c>
    </row>
    <row r="8" spans="1:6" ht="25.5">
      <c r="A8" s="18" t="s">
        <v>29</v>
      </c>
      <c r="B8" s="19" t="s">
        <v>32</v>
      </c>
      <c r="C8" s="35">
        <v>1</v>
      </c>
      <c r="D8" s="35">
        <v>8</v>
      </c>
      <c r="E8" s="38">
        <f>C8/D8</f>
        <v>0.125</v>
      </c>
      <c r="F8" s="30">
        <f t="shared" si="0"/>
        <v>0.125</v>
      </c>
    </row>
    <row r="9" spans="1:6" ht="25.5">
      <c r="A9" s="18" t="s">
        <v>29</v>
      </c>
      <c r="B9" s="19" t="s">
        <v>33</v>
      </c>
      <c r="C9" s="35">
        <v>1</v>
      </c>
      <c r="D9" s="35">
        <v>8</v>
      </c>
      <c r="E9" s="38">
        <f>C9/D9</f>
        <v>0.125</v>
      </c>
      <c r="F9" s="30">
        <f t="shared" si="0"/>
        <v>0.125</v>
      </c>
    </row>
    <row r="10" spans="1:6" ht="25.5">
      <c r="A10" s="18" t="s">
        <v>29</v>
      </c>
      <c r="B10" s="19" t="s">
        <v>34</v>
      </c>
      <c r="C10" s="35">
        <v>4</v>
      </c>
      <c r="D10" s="35">
        <v>9</v>
      </c>
      <c r="E10" s="38">
        <f>C10/D10</f>
        <v>0.4444444444444444</v>
      </c>
      <c r="F10" s="30">
        <f t="shared" si="0"/>
        <v>0.4444444444444444</v>
      </c>
    </row>
    <row r="11" spans="1:6" ht="25.5">
      <c r="A11" s="18" t="s">
        <v>35</v>
      </c>
      <c r="B11" s="19" t="s">
        <v>37</v>
      </c>
      <c r="C11" s="35">
        <v>0</v>
      </c>
      <c r="D11" s="35">
        <v>0</v>
      </c>
      <c r="E11" s="38">
        <v>0</v>
      </c>
      <c r="F11" s="30">
        <f t="shared" si="0"/>
        <v>0</v>
      </c>
    </row>
    <row r="12" spans="1:6" ht="25.5">
      <c r="A12" s="18" t="s">
        <v>36</v>
      </c>
      <c r="B12" s="19" t="s">
        <v>38</v>
      </c>
      <c r="C12" s="35">
        <v>1</v>
      </c>
      <c r="D12" s="35">
        <v>3</v>
      </c>
      <c r="E12" s="38">
        <f aca="true" t="shared" si="1" ref="E12:E19">C12/D12</f>
        <v>0.3333333333333333</v>
      </c>
      <c r="F12" s="30">
        <f aca="true" t="shared" si="2" ref="F12:F19">E12</f>
        <v>0.3333333333333333</v>
      </c>
    </row>
    <row r="13" spans="1:6" ht="25.5">
      <c r="A13" s="18" t="s">
        <v>39</v>
      </c>
      <c r="B13" s="19" t="s">
        <v>40</v>
      </c>
      <c r="C13" s="35">
        <v>5</v>
      </c>
      <c r="D13" s="35">
        <v>6</v>
      </c>
      <c r="E13" s="38">
        <f t="shared" si="1"/>
        <v>0.8333333333333334</v>
      </c>
      <c r="F13" s="30">
        <f t="shared" si="2"/>
        <v>0.8333333333333334</v>
      </c>
    </row>
    <row r="14" spans="1:6" ht="25.5">
      <c r="A14" s="18" t="s">
        <v>41</v>
      </c>
      <c r="B14" s="19" t="s">
        <v>42</v>
      </c>
      <c r="C14" s="35">
        <v>8</v>
      </c>
      <c r="D14" s="35">
        <v>8</v>
      </c>
      <c r="E14" s="38">
        <f t="shared" si="1"/>
        <v>1</v>
      </c>
      <c r="F14" s="30">
        <f t="shared" si="2"/>
        <v>1</v>
      </c>
    </row>
    <row r="15" spans="1:6" ht="25.5">
      <c r="A15" s="18" t="s">
        <v>43</v>
      </c>
      <c r="B15" s="19" t="s">
        <v>44</v>
      </c>
      <c r="C15" s="35">
        <v>9</v>
      </c>
      <c r="D15" s="35">
        <v>10</v>
      </c>
      <c r="E15" s="38">
        <f t="shared" si="1"/>
        <v>0.9</v>
      </c>
      <c r="F15" s="30">
        <f t="shared" si="2"/>
        <v>0.9</v>
      </c>
    </row>
    <row r="16" spans="1:6" ht="25.5">
      <c r="A16" s="18" t="s">
        <v>45</v>
      </c>
      <c r="B16" s="19" t="s">
        <v>46</v>
      </c>
      <c r="C16" s="35">
        <v>8</v>
      </c>
      <c r="D16" s="35">
        <v>8</v>
      </c>
      <c r="E16" s="38">
        <f t="shared" si="1"/>
        <v>1</v>
      </c>
      <c r="F16" s="30">
        <f t="shared" si="2"/>
        <v>1</v>
      </c>
    </row>
    <row r="17" spans="1:6" ht="25.5">
      <c r="A17" s="18" t="s">
        <v>47</v>
      </c>
      <c r="B17" s="19" t="s">
        <v>50</v>
      </c>
      <c r="C17" s="35">
        <v>3</v>
      </c>
      <c r="D17" s="35">
        <v>9</v>
      </c>
      <c r="E17" s="38">
        <f t="shared" si="1"/>
        <v>0.3333333333333333</v>
      </c>
      <c r="F17" s="30">
        <f t="shared" si="2"/>
        <v>0.3333333333333333</v>
      </c>
    </row>
    <row r="18" spans="1:6" ht="25.5">
      <c r="A18" s="18" t="s">
        <v>48</v>
      </c>
      <c r="B18" s="19" t="s">
        <v>49</v>
      </c>
      <c r="C18" s="35">
        <v>3</v>
      </c>
      <c r="D18" s="35">
        <v>5</v>
      </c>
      <c r="E18" s="38">
        <f t="shared" si="1"/>
        <v>0.6</v>
      </c>
      <c r="F18" s="30">
        <f t="shared" si="2"/>
        <v>0.6</v>
      </c>
    </row>
    <row r="19" spans="1:6" ht="25.5">
      <c r="A19" s="18" t="s">
        <v>51</v>
      </c>
      <c r="B19" s="19" t="s">
        <v>52</v>
      </c>
      <c r="C19" s="35">
        <v>1</v>
      </c>
      <c r="D19" s="35">
        <v>3</v>
      </c>
      <c r="E19" s="38">
        <f t="shared" si="1"/>
        <v>0.3333333333333333</v>
      </c>
      <c r="F19" s="30">
        <f t="shared" si="2"/>
        <v>0.3333333333333333</v>
      </c>
    </row>
    <row r="20" spans="1:6" ht="25.5">
      <c r="A20" s="18" t="s">
        <v>53</v>
      </c>
      <c r="B20" s="19" t="s">
        <v>54</v>
      </c>
      <c r="C20" s="35">
        <v>0</v>
      </c>
      <c r="D20" s="35">
        <v>3</v>
      </c>
      <c r="E20" s="38">
        <f>C20/D20</f>
        <v>0</v>
      </c>
      <c r="F20" s="30">
        <f>E20</f>
        <v>0</v>
      </c>
    </row>
  </sheetData>
  <sheetProtection/>
  <mergeCells count="5">
    <mergeCell ref="F4:F5"/>
    <mergeCell ref="E4:E5"/>
    <mergeCell ref="A4:A5"/>
    <mergeCell ref="B4:B5"/>
    <mergeCell ref="A1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2" max="2" width="40.8515625" style="0" customWidth="1"/>
  </cols>
  <sheetData>
    <row r="1" spans="1:27" ht="15" customHeigh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6" customFormat="1" ht="176.25" customHeight="1" thickBot="1">
      <c r="A3" s="81" t="s">
        <v>1</v>
      </c>
      <c r="B3" s="83" t="s">
        <v>2</v>
      </c>
      <c r="C3" s="83" t="s">
        <v>12</v>
      </c>
      <c r="D3" s="78" t="s">
        <v>55</v>
      </c>
      <c r="E3" s="79"/>
      <c r="F3" s="80"/>
      <c r="G3" s="78" t="s">
        <v>65</v>
      </c>
      <c r="H3" s="79"/>
      <c r="I3" s="80"/>
      <c r="J3" s="78" t="s">
        <v>66</v>
      </c>
      <c r="K3" s="79"/>
      <c r="L3" s="80"/>
      <c r="M3" s="78" t="s">
        <v>68</v>
      </c>
      <c r="N3" s="79"/>
      <c r="O3" s="80"/>
      <c r="P3" s="78" t="s">
        <v>70</v>
      </c>
      <c r="Q3" s="79"/>
      <c r="R3" s="80"/>
      <c r="S3" s="78" t="s">
        <v>71</v>
      </c>
      <c r="T3" s="79"/>
      <c r="U3" s="80"/>
      <c r="V3" s="78" t="s">
        <v>72</v>
      </c>
      <c r="W3" s="79"/>
      <c r="X3" s="80"/>
      <c r="Y3" s="78" t="s">
        <v>73</v>
      </c>
      <c r="Z3" s="79"/>
      <c r="AA3" s="80"/>
    </row>
    <row r="4" spans="1:27" s="16" customFormat="1" ht="34.5" customHeight="1" thickBot="1">
      <c r="A4" s="82" t="s">
        <v>1</v>
      </c>
      <c r="B4" s="84" t="s">
        <v>2</v>
      </c>
      <c r="C4" s="84" t="s">
        <v>13</v>
      </c>
      <c r="D4" s="17" t="s">
        <v>61</v>
      </c>
      <c r="E4" s="17" t="s">
        <v>14</v>
      </c>
      <c r="F4" s="17" t="s">
        <v>62</v>
      </c>
      <c r="G4" s="17" t="s">
        <v>61</v>
      </c>
      <c r="H4" s="17" t="s">
        <v>14</v>
      </c>
      <c r="I4" s="17" t="s">
        <v>62</v>
      </c>
      <c r="J4" s="17" t="s">
        <v>61</v>
      </c>
      <c r="K4" s="17" t="s">
        <v>14</v>
      </c>
      <c r="L4" s="17" t="s">
        <v>62</v>
      </c>
      <c r="M4" s="17" t="s">
        <v>61</v>
      </c>
      <c r="N4" s="17" t="s">
        <v>14</v>
      </c>
      <c r="O4" s="17" t="s">
        <v>62</v>
      </c>
      <c r="P4" s="17" t="s">
        <v>61</v>
      </c>
      <c r="Q4" s="17" t="s">
        <v>14</v>
      </c>
      <c r="R4" s="17" t="s">
        <v>62</v>
      </c>
      <c r="S4" s="17" t="s">
        <v>61</v>
      </c>
      <c r="T4" s="17" t="s">
        <v>14</v>
      </c>
      <c r="U4" s="17" t="s">
        <v>62</v>
      </c>
      <c r="V4" s="17" t="s">
        <v>61</v>
      </c>
      <c r="W4" s="17" t="s">
        <v>14</v>
      </c>
      <c r="X4" s="17" t="s">
        <v>62</v>
      </c>
      <c r="Y4" s="17" t="s">
        <v>61</v>
      </c>
      <c r="Z4" s="17" t="s">
        <v>14</v>
      </c>
      <c r="AA4" s="17" t="s">
        <v>62</v>
      </c>
    </row>
    <row r="5" spans="1:27" s="40" customFormat="1" ht="12.75">
      <c r="A5" s="25" t="s">
        <v>29</v>
      </c>
      <c r="B5" s="26" t="s">
        <v>30</v>
      </c>
      <c r="C5" s="27">
        <f>F5+I5+L5+O5+R5+U5+X5+AA5</f>
        <v>69.72181186094738</v>
      </c>
      <c r="D5" s="27">
        <f>'2.1'!E6</f>
        <v>0</v>
      </c>
      <c r="E5" s="27">
        <v>10</v>
      </c>
      <c r="F5" s="27">
        <f>D5*E5</f>
        <v>0</v>
      </c>
      <c r="G5" s="27">
        <f>'2.2'!F6</f>
        <v>1</v>
      </c>
      <c r="H5" s="27">
        <v>19</v>
      </c>
      <c r="I5" s="27">
        <f>G5*H5</f>
        <v>19</v>
      </c>
      <c r="J5" s="27">
        <f>'2.3'!F6</f>
        <v>0.16293194313490109</v>
      </c>
      <c r="K5" s="27">
        <v>14</v>
      </c>
      <c r="L5" s="27">
        <f>J5*K5</f>
        <v>2.2810472038886154</v>
      </c>
      <c r="M5" s="39">
        <f>'2.4'!F5</f>
        <v>0.6153846153846154</v>
      </c>
      <c r="N5" s="27">
        <v>19</v>
      </c>
      <c r="O5" s="27">
        <f>M5*N5</f>
        <v>11.692307692307693</v>
      </c>
      <c r="P5" s="39">
        <f>'2.5'!F5</f>
        <v>0.9884960877046426</v>
      </c>
      <c r="Q5" s="27">
        <v>11</v>
      </c>
      <c r="R5" s="27">
        <f>P5*Q5</f>
        <v>10.87345696475107</v>
      </c>
      <c r="S5" s="39">
        <f>'2.6'!F5</f>
        <v>0.875</v>
      </c>
      <c r="T5" s="27">
        <v>9</v>
      </c>
      <c r="U5" s="27">
        <f>S5*T5</f>
        <v>7.875</v>
      </c>
      <c r="V5" s="39">
        <f>'2.7'!E6</f>
        <v>1</v>
      </c>
      <c r="W5" s="27">
        <v>9</v>
      </c>
      <c r="X5" s="27">
        <f>V5*W5</f>
        <v>9</v>
      </c>
      <c r="Y5" s="39">
        <f>'2.8'!F6</f>
        <v>1</v>
      </c>
      <c r="Z5" s="27">
        <v>9</v>
      </c>
      <c r="AA5" s="27">
        <f>Y5*Z5</f>
        <v>9</v>
      </c>
    </row>
    <row r="6" spans="1:27" s="40" customFormat="1" ht="25.5">
      <c r="A6" s="41" t="s">
        <v>29</v>
      </c>
      <c r="B6" s="26" t="s">
        <v>31</v>
      </c>
      <c r="C6" s="27">
        <f aca="true" t="shared" si="0" ref="C6:C19">F6+I6+L6+O6+R6+U6+X6+AA6</f>
        <v>66.6232290682059</v>
      </c>
      <c r="D6" s="27">
        <f>'2.1'!E7</f>
        <v>0</v>
      </c>
      <c r="E6" s="27">
        <v>10</v>
      </c>
      <c r="F6" s="27">
        <f aca="true" t="shared" si="1" ref="F6:F19">D6*E6</f>
        <v>0</v>
      </c>
      <c r="G6" s="27">
        <f>'2.2'!F6</f>
        <v>1</v>
      </c>
      <c r="H6" s="27">
        <v>19</v>
      </c>
      <c r="I6" s="27">
        <f aca="true" t="shared" si="2" ref="I6:I19">G6*H6</f>
        <v>19</v>
      </c>
      <c r="J6" s="27">
        <f>'2.3'!F7</f>
        <v>0.44014039426982177</v>
      </c>
      <c r="K6" s="27">
        <v>14</v>
      </c>
      <c r="L6" s="27">
        <f aca="true" t="shared" si="3" ref="L6:L19">J6*K6</f>
        <v>6.161965519777505</v>
      </c>
      <c r="M6" s="39">
        <f>'2.4'!F6</f>
        <v>0.625</v>
      </c>
      <c r="N6" s="27">
        <v>19</v>
      </c>
      <c r="O6" s="27">
        <f aca="true" t="shared" si="4" ref="O6:O19">M6*N6</f>
        <v>11.875</v>
      </c>
      <c r="P6" s="39">
        <f>'2.5'!F6</f>
        <v>1</v>
      </c>
      <c r="Q6" s="27">
        <v>11</v>
      </c>
      <c r="R6" s="27">
        <f aca="true" t="shared" si="5" ref="R6:R19">P6*Q6</f>
        <v>11</v>
      </c>
      <c r="S6" s="39">
        <f>'2.6'!F6</f>
        <v>1</v>
      </c>
      <c r="T6" s="27">
        <v>9</v>
      </c>
      <c r="U6" s="27">
        <f aca="true" t="shared" si="6" ref="U6:U19">S6*T6</f>
        <v>9</v>
      </c>
      <c r="V6" s="39">
        <f>'2.7'!E7</f>
        <v>0.44014039426982177</v>
      </c>
      <c r="W6" s="27">
        <v>9</v>
      </c>
      <c r="X6" s="27">
        <f aca="true" t="shared" si="7" ref="X6:X19">V6*W6</f>
        <v>3.961263548428396</v>
      </c>
      <c r="Y6" s="39">
        <f>'2.8'!F7</f>
        <v>0.625</v>
      </c>
      <c r="Z6" s="27">
        <v>9</v>
      </c>
      <c r="AA6" s="27">
        <f aca="true" t="shared" si="8" ref="AA6:AA19">Y6*Z6</f>
        <v>5.625</v>
      </c>
    </row>
    <row r="7" spans="1:27" s="40" customFormat="1" ht="25.5">
      <c r="A7" s="25" t="s">
        <v>29</v>
      </c>
      <c r="B7" s="26" t="s">
        <v>32</v>
      </c>
      <c r="C7" s="27">
        <f t="shared" si="0"/>
        <v>71.35212935335205</v>
      </c>
      <c r="D7" s="27">
        <f>'2.1'!E8</f>
        <v>0</v>
      </c>
      <c r="E7" s="27">
        <v>10</v>
      </c>
      <c r="F7" s="27">
        <f t="shared" si="1"/>
        <v>0</v>
      </c>
      <c r="G7" s="27">
        <f>'2.2'!F8</f>
        <v>1</v>
      </c>
      <c r="H7" s="27">
        <v>19</v>
      </c>
      <c r="I7" s="27">
        <f t="shared" si="2"/>
        <v>19</v>
      </c>
      <c r="J7" s="27">
        <f>'2.3'!F8</f>
        <v>0.9827744715232221</v>
      </c>
      <c r="K7" s="27">
        <v>14</v>
      </c>
      <c r="L7" s="27">
        <f t="shared" si="3"/>
        <v>13.758842601325108</v>
      </c>
      <c r="M7" s="39">
        <f>'2.4'!F7</f>
        <v>0.875</v>
      </c>
      <c r="N7" s="27">
        <v>19</v>
      </c>
      <c r="O7" s="27">
        <f t="shared" si="4"/>
        <v>16.625</v>
      </c>
      <c r="P7" s="39">
        <f>'2.5'!F7</f>
        <v>1</v>
      </c>
      <c r="Q7" s="27">
        <v>11</v>
      </c>
      <c r="R7" s="27">
        <f t="shared" si="5"/>
        <v>11</v>
      </c>
      <c r="S7" s="39">
        <f>'2.6'!F7</f>
        <v>1</v>
      </c>
      <c r="T7" s="27">
        <v>9</v>
      </c>
      <c r="U7" s="27">
        <f t="shared" si="6"/>
        <v>9</v>
      </c>
      <c r="V7" s="39">
        <f>'2.7'!E8</f>
        <v>0.09369852800299419</v>
      </c>
      <c r="W7" s="27">
        <v>9</v>
      </c>
      <c r="X7" s="27">
        <f t="shared" si="7"/>
        <v>0.8432867520269477</v>
      </c>
      <c r="Y7" s="39">
        <f>'2.8'!F8</f>
        <v>0.125</v>
      </c>
      <c r="Z7" s="27">
        <v>9</v>
      </c>
      <c r="AA7" s="27">
        <f t="shared" si="8"/>
        <v>1.125</v>
      </c>
    </row>
    <row r="8" spans="1:27" s="40" customFormat="1" ht="25.5">
      <c r="A8" s="25" t="s">
        <v>29</v>
      </c>
      <c r="B8" s="26" t="s">
        <v>33</v>
      </c>
      <c r="C8" s="27">
        <f t="shared" si="0"/>
        <v>44.35244709400562</v>
      </c>
      <c r="D8" s="27">
        <f>'2.1'!E9</f>
        <v>0</v>
      </c>
      <c r="E8" s="27">
        <v>10</v>
      </c>
      <c r="F8" s="27">
        <f t="shared" si="1"/>
        <v>0</v>
      </c>
      <c r="G8" s="27">
        <f>'2.2'!F9</f>
        <v>1</v>
      </c>
      <c r="H8" s="27">
        <v>19</v>
      </c>
      <c r="I8" s="27">
        <f t="shared" si="2"/>
        <v>19</v>
      </c>
      <c r="J8" s="27">
        <f>'2.3'!F9</f>
        <v>0.08054117800024424</v>
      </c>
      <c r="K8" s="27">
        <v>14</v>
      </c>
      <c r="L8" s="27">
        <f t="shared" si="3"/>
        <v>1.1275764920034193</v>
      </c>
      <c r="M8" s="39">
        <f>'2.4'!F8</f>
        <v>0.125</v>
      </c>
      <c r="N8" s="27">
        <v>19</v>
      </c>
      <c r="O8" s="27">
        <f t="shared" si="4"/>
        <v>2.375</v>
      </c>
      <c r="P8" s="39">
        <f>'2.5'!F8</f>
        <v>1</v>
      </c>
      <c r="Q8" s="27">
        <v>11</v>
      </c>
      <c r="R8" s="27">
        <f t="shared" si="5"/>
        <v>11</v>
      </c>
      <c r="S8" s="39">
        <f>'2.6'!F8</f>
        <v>1</v>
      </c>
      <c r="T8" s="27">
        <v>9</v>
      </c>
      <c r="U8" s="27">
        <f t="shared" si="6"/>
        <v>9</v>
      </c>
      <c r="V8" s="39">
        <f>'2.7'!E9</f>
        <v>0.08054117800024424</v>
      </c>
      <c r="W8" s="27">
        <v>9</v>
      </c>
      <c r="X8" s="27">
        <f t="shared" si="7"/>
        <v>0.7248706020021982</v>
      </c>
      <c r="Y8" s="39">
        <f>'2.8'!F9</f>
        <v>0.125</v>
      </c>
      <c r="Z8" s="27">
        <v>9</v>
      </c>
      <c r="AA8" s="27">
        <f t="shared" si="8"/>
        <v>1.125</v>
      </c>
    </row>
    <row r="9" spans="1:27" s="40" customFormat="1" ht="25.5">
      <c r="A9" s="25" t="s">
        <v>29</v>
      </c>
      <c r="B9" s="26" t="s">
        <v>34</v>
      </c>
      <c r="C9" s="27">
        <f t="shared" si="0"/>
        <v>60.42456563302247</v>
      </c>
      <c r="D9" s="27">
        <f>'2.1'!E10</f>
        <v>0</v>
      </c>
      <c r="E9" s="27">
        <v>10</v>
      </c>
      <c r="F9" s="27">
        <f t="shared" si="1"/>
        <v>0</v>
      </c>
      <c r="G9" s="27">
        <f>'2.2'!F10</f>
        <v>1</v>
      </c>
      <c r="H9" s="27">
        <v>19</v>
      </c>
      <c r="I9" s="27">
        <f t="shared" si="2"/>
        <v>19</v>
      </c>
      <c r="J9" s="27">
        <f>'2.3'!F10</f>
        <v>0.5570445329067302</v>
      </c>
      <c r="K9" s="27">
        <v>14</v>
      </c>
      <c r="L9" s="27">
        <f t="shared" si="3"/>
        <v>7.798623460694222</v>
      </c>
      <c r="M9" s="39">
        <f>'2.4'!F9</f>
        <v>0.5555555555555556</v>
      </c>
      <c r="N9" s="27">
        <v>19</v>
      </c>
      <c r="O9" s="27">
        <f t="shared" si="4"/>
        <v>10.555555555555555</v>
      </c>
      <c r="P9" s="39">
        <f>'2.5'!F9</f>
        <v>0.8568881094861539</v>
      </c>
      <c r="Q9" s="27">
        <v>11</v>
      </c>
      <c r="R9" s="27">
        <f t="shared" si="5"/>
        <v>9.425769204347693</v>
      </c>
      <c r="S9" s="39">
        <f>'2.6'!F9</f>
        <v>0.6</v>
      </c>
      <c r="T9" s="27">
        <v>9</v>
      </c>
      <c r="U9" s="27">
        <f t="shared" si="6"/>
        <v>5.3999999999999995</v>
      </c>
      <c r="V9" s="39">
        <f>'2.7'!E10</f>
        <v>0.4716241569361105</v>
      </c>
      <c r="W9" s="27">
        <v>9</v>
      </c>
      <c r="X9" s="27">
        <f t="shared" si="7"/>
        <v>4.2446174124249945</v>
      </c>
      <c r="Y9" s="39">
        <f>'2.8'!F10</f>
        <v>0.4444444444444444</v>
      </c>
      <c r="Z9" s="27">
        <v>9</v>
      </c>
      <c r="AA9" s="27">
        <f t="shared" si="8"/>
        <v>4</v>
      </c>
    </row>
    <row r="10" spans="1:27" s="40" customFormat="1" ht="25.5">
      <c r="A10" s="25" t="s">
        <v>35</v>
      </c>
      <c r="B10" s="26" t="s">
        <v>37</v>
      </c>
      <c r="C10" s="27">
        <f t="shared" si="0"/>
        <v>0</v>
      </c>
      <c r="D10" s="27">
        <f>'2.1'!E11</f>
        <v>0</v>
      </c>
      <c r="E10" s="27">
        <v>10</v>
      </c>
      <c r="F10" s="27">
        <f t="shared" si="1"/>
        <v>0</v>
      </c>
      <c r="G10" s="27">
        <f>'2.2'!F11</f>
        <v>0</v>
      </c>
      <c r="H10" s="27">
        <v>19</v>
      </c>
      <c r="I10" s="27">
        <f t="shared" si="2"/>
        <v>0</v>
      </c>
      <c r="J10" s="27">
        <f>'2.3'!F11</f>
        <v>0</v>
      </c>
      <c r="K10" s="27">
        <v>14</v>
      </c>
      <c r="L10" s="27">
        <f t="shared" si="3"/>
        <v>0</v>
      </c>
      <c r="M10" s="39">
        <f>'2.4'!F10</f>
        <v>0</v>
      </c>
      <c r="N10" s="27">
        <v>19</v>
      </c>
      <c r="O10" s="27">
        <f t="shared" si="4"/>
        <v>0</v>
      </c>
      <c r="P10" s="39">
        <f>'2.5'!F10</f>
        <v>0</v>
      </c>
      <c r="Q10" s="27">
        <v>11</v>
      </c>
      <c r="R10" s="27">
        <f t="shared" si="5"/>
        <v>0</v>
      </c>
      <c r="S10" s="39">
        <f>'2.6'!F10</f>
        <v>0</v>
      </c>
      <c r="T10" s="27">
        <v>9</v>
      </c>
      <c r="U10" s="27">
        <f t="shared" si="6"/>
        <v>0</v>
      </c>
      <c r="V10" s="39">
        <f>'2.7'!E11</f>
        <v>0</v>
      </c>
      <c r="W10" s="27">
        <v>9</v>
      </c>
      <c r="X10" s="27">
        <f t="shared" si="7"/>
        <v>0</v>
      </c>
      <c r="Y10" s="39">
        <f>'2.8'!F11</f>
        <v>0</v>
      </c>
      <c r="Z10" s="27">
        <v>9</v>
      </c>
      <c r="AA10" s="27">
        <f t="shared" si="8"/>
        <v>0</v>
      </c>
    </row>
    <row r="11" spans="1:27" s="40" customFormat="1" ht="25.5">
      <c r="A11" s="25" t="s">
        <v>36</v>
      </c>
      <c r="B11" s="26" t="s">
        <v>38</v>
      </c>
      <c r="C11" s="27">
        <f t="shared" si="0"/>
        <v>50.101985017397325</v>
      </c>
      <c r="D11" s="27">
        <f>'2.1'!E12</f>
        <v>0</v>
      </c>
      <c r="E11" s="27">
        <v>10</v>
      </c>
      <c r="F11" s="27">
        <f t="shared" si="1"/>
        <v>0</v>
      </c>
      <c r="G11" s="27">
        <f>'2.2'!F12</f>
        <v>1</v>
      </c>
      <c r="H11" s="27">
        <v>19</v>
      </c>
      <c r="I11" s="27">
        <f t="shared" si="2"/>
        <v>19</v>
      </c>
      <c r="J11" s="27">
        <f>'2.3'!F12</f>
        <v>0.07689789930713022</v>
      </c>
      <c r="K11" s="27">
        <v>14</v>
      </c>
      <c r="L11" s="27">
        <f t="shared" si="3"/>
        <v>1.076570590299823</v>
      </c>
      <c r="M11" s="39">
        <f>'2.4'!F11</f>
        <v>0.3333333333333333</v>
      </c>
      <c r="N11" s="27">
        <v>19</v>
      </c>
      <c r="O11" s="27">
        <f t="shared" si="4"/>
        <v>6.333333333333333</v>
      </c>
      <c r="P11" s="39">
        <f>'2.5'!F11</f>
        <v>1</v>
      </c>
      <c r="Q11" s="27">
        <v>11</v>
      </c>
      <c r="R11" s="27">
        <f t="shared" si="5"/>
        <v>11</v>
      </c>
      <c r="S11" s="39">
        <f>'2.6'!F11</f>
        <v>1</v>
      </c>
      <c r="T11" s="27">
        <v>9</v>
      </c>
      <c r="U11" s="27">
        <f t="shared" si="6"/>
        <v>9</v>
      </c>
      <c r="V11" s="39">
        <f>'2.7'!E12</f>
        <v>0.07689789930713022</v>
      </c>
      <c r="W11" s="27">
        <v>9</v>
      </c>
      <c r="X11" s="27">
        <f t="shared" si="7"/>
        <v>0.6920810937641719</v>
      </c>
      <c r="Y11" s="39">
        <f>'2.8'!F12</f>
        <v>0.3333333333333333</v>
      </c>
      <c r="Z11" s="27">
        <v>9</v>
      </c>
      <c r="AA11" s="27">
        <f t="shared" si="8"/>
        <v>3</v>
      </c>
    </row>
    <row r="12" spans="1:27" s="40" customFormat="1" ht="25.5">
      <c r="A12" s="25" t="s">
        <v>39</v>
      </c>
      <c r="B12" s="26" t="s">
        <v>40</v>
      </c>
      <c r="C12" s="27">
        <f t="shared" si="0"/>
        <v>98.45247542136603</v>
      </c>
      <c r="D12" s="27">
        <f>'2.1'!E13</f>
        <v>1</v>
      </c>
      <c r="E12" s="27">
        <v>10</v>
      </c>
      <c r="F12" s="27">
        <f t="shared" si="1"/>
        <v>10</v>
      </c>
      <c r="G12" s="27">
        <f>'2.2'!F13</f>
        <v>1</v>
      </c>
      <c r="H12" s="27">
        <v>19</v>
      </c>
      <c r="I12" s="27">
        <f t="shared" si="2"/>
        <v>19</v>
      </c>
      <c r="J12" s="27">
        <f>'2.3'!F13</f>
        <v>1</v>
      </c>
      <c r="K12" s="27">
        <v>14</v>
      </c>
      <c r="L12" s="27">
        <f t="shared" si="3"/>
        <v>14</v>
      </c>
      <c r="M12" s="39">
        <f>'2.4'!F12</f>
        <v>1</v>
      </c>
      <c r="N12" s="27">
        <v>19</v>
      </c>
      <c r="O12" s="27">
        <f t="shared" si="4"/>
        <v>19</v>
      </c>
      <c r="P12" s="39">
        <f>'2.5'!F12</f>
        <v>1</v>
      </c>
      <c r="Q12" s="27">
        <v>11</v>
      </c>
      <c r="R12" s="27">
        <f t="shared" si="5"/>
        <v>11</v>
      </c>
      <c r="S12" s="39">
        <f>'2.6'!F12</f>
        <v>1</v>
      </c>
      <c r="T12" s="27">
        <v>9</v>
      </c>
      <c r="U12" s="27">
        <f t="shared" si="6"/>
        <v>9</v>
      </c>
      <c r="V12" s="39">
        <f>'2.7'!E13</f>
        <v>0.9947194912628922</v>
      </c>
      <c r="W12" s="27">
        <v>9</v>
      </c>
      <c r="X12" s="27">
        <f t="shared" si="7"/>
        <v>8.95247542136603</v>
      </c>
      <c r="Y12" s="39">
        <f>'2.8'!F13</f>
        <v>0.8333333333333334</v>
      </c>
      <c r="Z12" s="27">
        <v>9</v>
      </c>
      <c r="AA12" s="27">
        <f t="shared" si="8"/>
        <v>7.5</v>
      </c>
    </row>
    <row r="13" spans="1:27" s="40" customFormat="1" ht="26.25" customHeight="1">
      <c r="A13" s="25" t="s">
        <v>41</v>
      </c>
      <c r="B13" s="26" t="s">
        <v>42</v>
      </c>
      <c r="C13" s="27">
        <f t="shared" si="0"/>
        <v>89.99999927755468</v>
      </c>
      <c r="D13" s="27">
        <f>'2.1'!E14</f>
        <v>0</v>
      </c>
      <c r="E13" s="27">
        <v>10</v>
      </c>
      <c r="F13" s="27">
        <f t="shared" si="1"/>
        <v>0</v>
      </c>
      <c r="G13" s="27">
        <f>'2.2'!F14</f>
        <v>1</v>
      </c>
      <c r="H13" s="27">
        <v>19</v>
      </c>
      <c r="I13" s="27">
        <f t="shared" si="2"/>
        <v>19</v>
      </c>
      <c r="J13" s="27">
        <f>'2.3'!F14</f>
        <v>1</v>
      </c>
      <c r="K13" s="27">
        <v>14</v>
      </c>
      <c r="L13" s="27">
        <f t="shared" si="3"/>
        <v>14</v>
      </c>
      <c r="M13" s="39">
        <f>'2.4'!F13</f>
        <v>1</v>
      </c>
      <c r="N13" s="27">
        <v>19</v>
      </c>
      <c r="O13" s="27">
        <f t="shared" si="4"/>
        <v>19</v>
      </c>
      <c r="P13" s="39">
        <f>'2.5'!F13</f>
        <v>0.9999999343231534</v>
      </c>
      <c r="Q13" s="27">
        <v>11</v>
      </c>
      <c r="R13" s="27">
        <f t="shared" si="5"/>
        <v>10.999999277554688</v>
      </c>
      <c r="S13" s="39">
        <f>'2.6'!F13</f>
        <v>1</v>
      </c>
      <c r="T13" s="27">
        <v>9</v>
      </c>
      <c r="U13" s="27">
        <f t="shared" si="6"/>
        <v>9</v>
      </c>
      <c r="V13" s="39">
        <f>'2.7'!E14</f>
        <v>1</v>
      </c>
      <c r="W13" s="27">
        <v>9</v>
      </c>
      <c r="X13" s="27">
        <f t="shared" si="7"/>
        <v>9</v>
      </c>
      <c r="Y13" s="39">
        <f>'2.8'!F14</f>
        <v>1</v>
      </c>
      <c r="Z13" s="27">
        <v>9</v>
      </c>
      <c r="AA13" s="27">
        <f t="shared" si="8"/>
        <v>9</v>
      </c>
    </row>
    <row r="14" spans="1:27" s="40" customFormat="1" ht="21.75" customHeight="1">
      <c r="A14" s="25" t="s">
        <v>43</v>
      </c>
      <c r="B14" s="26" t="s">
        <v>44</v>
      </c>
      <c r="C14" s="27">
        <f t="shared" si="0"/>
        <v>89.09348251035676</v>
      </c>
      <c r="D14" s="27">
        <f>'2.1'!E15</f>
        <v>0</v>
      </c>
      <c r="E14" s="27">
        <v>10</v>
      </c>
      <c r="F14" s="27">
        <f t="shared" si="1"/>
        <v>0</v>
      </c>
      <c r="G14" s="27">
        <f>'2.2'!F15</f>
        <v>1</v>
      </c>
      <c r="H14" s="27">
        <v>19</v>
      </c>
      <c r="I14" s="27">
        <f t="shared" si="2"/>
        <v>19</v>
      </c>
      <c r="J14" s="27">
        <f>'2.3'!F15</f>
        <v>1</v>
      </c>
      <c r="K14" s="27">
        <v>14</v>
      </c>
      <c r="L14" s="27">
        <f t="shared" si="3"/>
        <v>14</v>
      </c>
      <c r="M14" s="39">
        <f>'2.4'!F14</f>
        <v>1</v>
      </c>
      <c r="N14" s="27">
        <v>19</v>
      </c>
      <c r="O14" s="27">
        <f t="shared" si="4"/>
        <v>19</v>
      </c>
      <c r="P14" s="39">
        <f>'2.5'!F14</f>
        <v>1</v>
      </c>
      <c r="Q14" s="27">
        <v>11</v>
      </c>
      <c r="R14" s="27">
        <f t="shared" si="5"/>
        <v>11</v>
      </c>
      <c r="S14" s="39">
        <f>'2.6'!F14</f>
        <v>1</v>
      </c>
      <c r="T14" s="27">
        <v>9</v>
      </c>
      <c r="U14" s="27">
        <f t="shared" si="6"/>
        <v>9</v>
      </c>
      <c r="V14" s="39">
        <f>'2.7'!E15</f>
        <v>0.999275834484086</v>
      </c>
      <c r="W14" s="27">
        <v>9</v>
      </c>
      <c r="X14" s="27">
        <f t="shared" si="7"/>
        <v>8.993482510356774</v>
      </c>
      <c r="Y14" s="39">
        <f>'2.8'!F15</f>
        <v>0.9</v>
      </c>
      <c r="Z14" s="27">
        <v>9</v>
      </c>
      <c r="AA14" s="27">
        <f t="shared" si="8"/>
        <v>8.1</v>
      </c>
    </row>
    <row r="15" spans="1:27" s="40" customFormat="1" ht="24.75" customHeight="1">
      <c r="A15" s="25" t="s">
        <v>45</v>
      </c>
      <c r="B15" s="26" t="s">
        <v>46</v>
      </c>
      <c r="C15" s="27">
        <f t="shared" si="0"/>
        <v>80.04772881983257</v>
      </c>
      <c r="D15" s="27">
        <f>'2.1'!E16</f>
        <v>0</v>
      </c>
      <c r="E15" s="27">
        <v>10</v>
      </c>
      <c r="F15" s="27">
        <f t="shared" si="1"/>
        <v>0</v>
      </c>
      <c r="G15" s="27">
        <f>'2.2'!F16</f>
        <v>1</v>
      </c>
      <c r="H15" s="27">
        <v>19</v>
      </c>
      <c r="I15" s="27">
        <f t="shared" si="2"/>
        <v>19</v>
      </c>
      <c r="J15" s="27">
        <f>'2.3'!F16</f>
        <v>0.7415044395118506</v>
      </c>
      <c r="K15" s="27">
        <v>14</v>
      </c>
      <c r="L15" s="27">
        <f t="shared" si="3"/>
        <v>10.381062153165908</v>
      </c>
      <c r="M15" s="39">
        <f>'2.4'!F15</f>
        <v>0.6666666666666666</v>
      </c>
      <c r="N15" s="27">
        <v>19</v>
      </c>
      <c r="O15" s="27">
        <f t="shared" si="4"/>
        <v>12.666666666666666</v>
      </c>
      <c r="P15" s="39">
        <f>'2.5'!F15</f>
        <v>1</v>
      </c>
      <c r="Q15" s="27">
        <v>11</v>
      </c>
      <c r="R15" s="27">
        <f t="shared" si="5"/>
        <v>11</v>
      </c>
      <c r="S15" s="39">
        <f>'2.6'!F15</f>
        <v>1</v>
      </c>
      <c r="T15" s="27">
        <v>9</v>
      </c>
      <c r="U15" s="27">
        <f t="shared" si="6"/>
        <v>9</v>
      </c>
      <c r="V15" s="39">
        <f>'2.7'!E16</f>
        <v>1</v>
      </c>
      <c r="W15" s="27">
        <v>9</v>
      </c>
      <c r="X15" s="27">
        <f t="shared" si="7"/>
        <v>9</v>
      </c>
      <c r="Y15" s="39">
        <f>'2.8'!F16</f>
        <v>1</v>
      </c>
      <c r="Z15" s="27">
        <v>9</v>
      </c>
      <c r="AA15" s="27">
        <f t="shared" si="8"/>
        <v>9</v>
      </c>
    </row>
    <row r="16" spans="1:27" s="40" customFormat="1" ht="25.5">
      <c r="A16" s="25" t="s">
        <v>47</v>
      </c>
      <c r="B16" s="26" t="s">
        <v>50</v>
      </c>
      <c r="C16" s="27">
        <f t="shared" si="0"/>
        <v>79.22854443593907</v>
      </c>
      <c r="D16" s="27">
        <f>'2.1'!E17</f>
        <v>0</v>
      </c>
      <c r="E16" s="27">
        <v>10</v>
      </c>
      <c r="F16" s="27">
        <f t="shared" si="1"/>
        <v>0</v>
      </c>
      <c r="G16" s="27">
        <f>'2.2'!F17</f>
        <v>1</v>
      </c>
      <c r="H16" s="27">
        <v>19</v>
      </c>
      <c r="I16" s="27">
        <f t="shared" si="2"/>
        <v>19</v>
      </c>
      <c r="J16" s="27">
        <f>'2.3'!F17</f>
        <v>0.9992899048614533</v>
      </c>
      <c r="K16" s="27">
        <v>14</v>
      </c>
      <c r="L16" s="27">
        <f t="shared" si="3"/>
        <v>13.990058668060346</v>
      </c>
      <c r="M16" s="39">
        <f>'2.4'!F16</f>
        <v>0.8888888888888888</v>
      </c>
      <c r="N16" s="27">
        <v>19</v>
      </c>
      <c r="O16" s="27">
        <f t="shared" si="4"/>
        <v>16.88888888888889</v>
      </c>
      <c r="P16" s="39">
        <f>'2.5'!F16</f>
        <v>1</v>
      </c>
      <c r="Q16" s="27">
        <v>11</v>
      </c>
      <c r="R16" s="27">
        <f t="shared" si="5"/>
        <v>11</v>
      </c>
      <c r="S16" s="39">
        <f>'2.6'!F16</f>
        <v>1</v>
      </c>
      <c r="T16" s="27">
        <v>9</v>
      </c>
      <c r="U16" s="27">
        <f t="shared" si="6"/>
        <v>9</v>
      </c>
      <c r="V16" s="39">
        <f>'2.7'!E17</f>
        <v>0.7055107643322053</v>
      </c>
      <c r="W16" s="27">
        <v>9</v>
      </c>
      <c r="X16" s="27">
        <f t="shared" si="7"/>
        <v>6.349596878989847</v>
      </c>
      <c r="Y16" s="39">
        <f>'2.8'!F17</f>
        <v>0.3333333333333333</v>
      </c>
      <c r="Z16" s="27">
        <v>9</v>
      </c>
      <c r="AA16" s="27">
        <f t="shared" si="8"/>
        <v>3</v>
      </c>
    </row>
    <row r="17" spans="1:27" s="40" customFormat="1" ht="25.5">
      <c r="A17" s="25" t="s">
        <v>48</v>
      </c>
      <c r="B17" s="26" t="s">
        <v>49</v>
      </c>
      <c r="C17" s="27">
        <f t="shared" si="0"/>
        <v>72.39202982713424</v>
      </c>
      <c r="D17" s="27">
        <f>'2.1'!E18</f>
        <v>0</v>
      </c>
      <c r="E17" s="27">
        <v>10</v>
      </c>
      <c r="F17" s="27">
        <f t="shared" si="1"/>
        <v>0</v>
      </c>
      <c r="G17" s="27">
        <f>'2.2'!F18</f>
        <v>1</v>
      </c>
      <c r="H17" s="27">
        <v>19</v>
      </c>
      <c r="I17" s="27">
        <f t="shared" si="2"/>
        <v>19</v>
      </c>
      <c r="J17" s="27">
        <f>'2.3'!F18</f>
        <v>0.7213926011797495</v>
      </c>
      <c r="K17" s="27">
        <v>14</v>
      </c>
      <c r="L17" s="27">
        <f t="shared" si="3"/>
        <v>10.099496416516493</v>
      </c>
      <c r="M17" s="39">
        <f>'2.4'!F17</f>
        <v>0.6</v>
      </c>
      <c r="N17" s="27">
        <v>19</v>
      </c>
      <c r="O17" s="27">
        <f t="shared" si="4"/>
        <v>11.4</v>
      </c>
      <c r="P17" s="39">
        <f>'2.5'!F17</f>
        <v>1</v>
      </c>
      <c r="Q17" s="27">
        <v>11</v>
      </c>
      <c r="R17" s="27">
        <f t="shared" si="5"/>
        <v>11</v>
      </c>
      <c r="S17" s="39">
        <f>'2.6'!F17</f>
        <v>1</v>
      </c>
      <c r="T17" s="27">
        <v>9</v>
      </c>
      <c r="U17" s="27">
        <f t="shared" si="6"/>
        <v>9</v>
      </c>
      <c r="V17" s="39">
        <f>'2.7'!E18</f>
        <v>0.7213926011797495</v>
      </c>
      <c r="W17" s="27">
        <v>9</v>
      </c>
      <c r="X17" s="27">
        <f t="shared" si="7"/>
        <v>6.492533410617745</v>
      </c>
      <c r="Y17" s="39">
        <f>'2.8'!F18</f>
        <v>0.6</v>
      </c>
      <c r="Z17" s="27">
        <v>9</v>
      </c>
      <c r="AA17" s="27">
        <f t="shared" si="8"/>
        <v>5.3999999999999995</v>
      </c>
    </row>
    <row r="18" spans="1:27" s="40" customFormat="1" ht="25.5">
      <c r="A18" s="25" t="s">
        <v>51</v>
      </c>
      <c r="B18" s="26" t="s">
        <v>52</v>
      </c>
      <c r="C18" s="27">
        <f t="shared" si="0"/>
        <v>52.59058304024052</v>
      </c>
      <c r="D18" s="27">
        <f>'2.1'!E19</f>
        <v>0</v>
      </c>
      <c r="E18" s="27">
        <v>10</v>
      </c>
      <c r="F18" s="27">
        <f t="shared" si="1"/>
        <v>0</v>
      </c>
      <c r="G18" s="27">
        <f>'2.2'!F19</f>
        <v>1</v>
      </c>
      <c r="H18" s="27">
        <v>19</v>
      </c>
      <c r="I18" s="27">
        <f t="shared" si="2"/>
        <v>19</v>
      </c>
      <c r="J18" s="27">
        <f>'2.3'!F19</f>
        <v>0.18509781334379072</v>
      </c>
      <c r="K18" s="27">
        <v>14</v>
      </c>
      <c r="L18" s="27">
        <f t="shared" si="3"/>
        <v>2.59136938681307</v>
      </c>
      <c r="M18" s="39">
        <f>'2.4'!F18</f>
        <v>0.3333333333333333</v>
      </c>
      <c r="N18" s="27">
        <v>19</v>
      </c>
      <c r="O18" s="27">
        <f t="shared" si="4"/>
        <v>6.333333333333333</v>
      </c>
      <c r="P18" s="39">
        <f>'2.5'!F18</f>
        <v>1</v>
      </c>
      <c r="Q18" s="27">
        <v>11</v>
      </c>
      <c r="R18" s="27">
        <f t="shared" si="5"/>
        <v>11</v>
      </c>
      <c r="S18" s="39">
        <f>'2.6'!F18</f>
        <v>1</v>
      </c>
      <c r="T18" s="27">
        <v>9</v>
      </c>
      <c r="U18" s="27">
        <f t="shared" si="6"/>
        <v>9</v>
      </c>
      <c r="V18" s="39">
        <f>'2.7'!E19</f>
        <v>0.18509781334379072</v>
      </c>
      <c r="W18" s="27">
        <v>9</v>
      </c>
      <c r="X18" s="27">
        <f t="shared" si="7"/>
        <v>1.6658803200941166</v>
      </c>
      <c r="Y18" s="39">
        <f>'2.8'!F19</f>
        <v>0.3333333333333333</v>
      </c>
      <c r="Z18" s="27">
        <v>9</v>
      </c>
      <c r="AA18" s="27">
        <f t="shared" si="8"/>
        <v>3</v>
      </c>
    </row>
    <row r="19" spans="1:27" s="40" customFormat="1" ht="25.5">
      <c r="A19" s="25" t="s">
        <v>53</v>
      </c>
      <c r="B19" s="26" t="s">
        <v>54</v>
      </c>
      <c r="C19" s="27">
        <f t="shared" si="0"/>
        <v>52</v>
      </c>
      <c r="D19" s="27">
        <f>'2.1'!E20</f>
        <v>0</v>
      </c>
      <c r="E19" s="27">
        <v>10</v>
      </c>
      <c r="F19" s="27">
        <f t="shared" si="1"/>
        <v>0</v>
      </c>
      <c r="G19" s="27">
        <f>'2.2'!F20</f>
        <v>1</v>
      </c>
      <c r="H19" s="27">
        <v>19</v>
      </c>
      <c r="I19" s="27">
        <f t="shared" si="2"/>
        <v>19</v>
      </c>
      <c r="J19" s="27">
        <f>'2.3'!F20</f>
        <v>1</v>
      </c>
      <c r="K19" s="27">
        <v>14</v>
      </c>
      <c r="L19" s="27">
        <f t="shared" si="3"/>
        <v>14</v>
      </c>
      <c r="M19" s="39">
        <f>'2.4'!F19</f>
        <v>1</v>
      </c>
      <c r="N19" s="27">
        <v>19</v>
      </c>
      <c r="O19" s="27">
        <f t="shared" si="4"/>
        <v>19</v>
      </c>
      <c r="P19" s="39">
        <f>'2.5'!F19</f>
        <v>0</v>
      </c>
      <c r="Q19" s="27">
        <v>11</v>
      </c>
      <c r="R19" s="27">
        <f t="shared" si="5"/>
        <v>0</v>
      </c>
      <c r="S19" s="39">
        <f>'2.6'!F19</f>
        <v>0</v>
      </c>
      <c r="T19" s="27">
        <v>9</v>
      </c>
      <c r="U19" s="27">
        <f t="shared" si="6"/>
        <v>0</v>
      </c>
      <c r="V19" s="39">
        <f>'2.7'!E20</f>
        <v>0</v>
      </c>
      <c r="W19" s="27">
        <v>9</v>
      </c>
      <c r="X19" s="27">
        <f t="shared" si="7"/>
        <v>0</v>
      </c>
      <c r="Y19" s="39">
        <f>'2.8'!F20</f>
        <v>0</v>
      </c>
      <c r="Z19" s="27">
        <v>9</v>
      </c>
      <c r="AA19" s="27">
        <f t="shared" si="8"/>
        <v>0</v>
      </c>
    </row>
  </sheetData>
  <sheetProtection/>
  <mergeCells count="12">
    <mergeCell ref="S3:U3"/>
    <mergeCell ref="V3:X3"/>
    <mergeCell ref="Y3:AA3"/>
    <mergeCell ref="A1:AA1"/>
    <mergeCell ref="M3:O3"/>
    <mergeCell ref="A3:A4"/>
    <mergeCell ref="B3:B4"/>
    <mergeCell ref="C3:C4"/>
    <mergeCell ref="D3:F3"/>
    <mergeCell ref="G3:I3"/>
    <mergeCell ref="J3:L3"/>
    <mergeCell ref="P3:R3"/>
  </mergeCells>
  <printOptions/>
  <pageMargins left="0.3937007874015748" right="0.31496062992125984" top="0.4330708661417323" bottom="0.2755905511811024" header="0.31496062992125984" footer="0.15748031496062992"/>
  <pageSetup fitToHeight="2" fitToWidth="2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7">
      <selection activeCell="I7" sqref="I7"/>
    </sheetView>
  </sheetViews>
  <sheetFormatPr defaultColWidth="9.140625" defaultRowHeight="15"/>
  <cols>
    <col min="1" max="1" width="9.140625" style="14" customWidth="1"/>
    <col min="2" max="2" width="35.7109375" style="14" customWidth="1"/>
    <col min="3" max="3" width="12.140625" style="14" customWidth="1"/>
    <col min="4" max="4" width="14.140625" style="14" customWidth="1"/>
    <col min="5" max="5" width="11.57421875" style="14" customWidth="1"/>
    <col min="6" max="6" width="13.7109375" style="14" customWidth="1"/>
    <col min="7" max="7" width="14.7109375" style="14" customWidth="1"/>
    <col min="8" max="16384" width="9.140625" style="14" customWidth="1"/>
  </cols>
  <sheetData>
    <row r="1" spans="1:7" ht="33.75" customHeight="1">
      <c r="A1" s="85" t="s">
        <v>79</v>
      </c>
      <c r="B1" s="85"/>
      <c r="C1" s="85"/>
      <c r="D1" s="85"/>
      <c r="E1" s="85"/>
      <c r="F1" s="85"/>
      <c r="G1" s="85"/>
    </row>
    <row r="2" ht="16.5" thickBot="1"/>
    <row r="3" spans="1:7" ht="15.75">
      <c r="A3" s="86" t="s">
        <v>1</v>
      </c>
      <c r="B3" s="88" t="s">
        <v>2</v>
      </c>
      <c r="C3" s="90" t="s">
        <v>80</v>
      </c>
      <c r="D3" s="94" t="s">
        <v>75</v>
      </c>
      <c r="E3" s="90" t="s">
        <v>81</v>
      </c>
      <c r="F3" s="94" t="s">
        <v>75</v>
      </c>
      <c r="G3" s="92" t="s">
        <v>82</v>
      </c>
    </row>
    <row r="4" spans="1:7" ht="48" customHeight="1" thickBot="1">
      <c r="A4" s="87" t="s">
        <v>1</v>
      </c>
      <c r="B4" s="89" t="s">
        <v>2</v>
      </c>
      <c r="C4" s="91"/>
      <c r="D4" s="95"/>
      <c r="E4" s="91"/>
      <c r="F4" s="95"/>
      <c r="G4" s="93"/>
    </row>
    <row r="5" spans="1:7" ht="26.25" customHeight="1">
      <c r="A5" s="49" t="s">
        <v>29</v>
      </c>
      <c r="B5" s="45" t="s">
        <v>30</v>
      </c>
      <c r="C5" s="46">
        <f>1РРО!C5</f>
        <v>30</v>
      </c>
      <c r="D5" s="53">
        <f>C5*50%</f>
        <v>15</v>
      </c>
      <c r="E5" s="15">
        <f>2ОБАС!C5</f>
        <v>69.72181186094738</v>
      </c>
      <c r="F5" s="54">
        <f>E5*50%</f>
        <v>34.86090593047369</v>
      </c>
      <c r="G5" s="47">
        <f>F5+D5</f>
        <v>49.86090593047369</v>
      </c>
    </row>
    <row r="6" spans="1:7" ht="34.5" customHeight="1">
      <c r="A6" s="50" t="s">
        <v>29</v>
      </c>
      <c r="B6" s="42" t="s">
        <v>31</v>
      </c>
      <c r="C6" s="15">
        <f>1РРО!C6</f>
        <v>35.83333333333333</v>
      </c>
      <c r="D6" s="54">
        <f aca="true" t="shared" si="0" ref="D6:D19">C6*50%</f>
        <v>17.916666666666664</v>
      </c>
      <c r="E6" s="15">
        <f>2ОБАС!C6</f>
        <v>66.6232290682059</v>
      </c>
      <c r="F6" s="54">
        <f aca="true" t="shared" si="1" ref="F6:F19">E6*50%</f>
        <v>33.31161453410295</v>
      </c>
      <c r="G6" s="47">
        <f aca="true" t="shared" si="2" ref="G6:G19">F6+D6</f>
        <v>51.228281200769615</v>
      </c>
    </row>
    <row r="7" spans="1:7" ht="32.25" customHeight="1">
      <c r="A7" s="50" t="s">
        <v>29</v>
      </c>
      <c r="B7" s="42" t="s">
        <v>32</v>
      </c>
      <c r="C7" s="15">
        <f>1РРО!C7</f>
        <v>61.5</v>
      </c>
      <c r="D7" s="54">
        <f t="shared" si="0"/>
        <v>30.75</v>
      </c>
      <c r="E7" s="15">
        <f>2ОБАС!C7</f>
        <v>71.35212935335205</v>
      </c>
      <c r="F7" s="54">
        <f t="shared" si="1"/>
        <v>35.67606467667603</v>
      </c>
      <c r="G7" s="47">
        <f t="shared" si="2"/>
        <v>66.42606467667602</v>
      </c>
    </row>
    <row r="8" spans="1:7" ht="30.75" customHeight="1">
      <c r="A8" s="50" t="s">
        <v>29</v>
      </c>
      <c r="B8" s="42" t="s">
        <v>33</v>
      </c>
      <c r="C8" s="15">
        <f>1РРО!C8</f>
        <v>35.83333333333333</v>
      </c>
      <c r="D8" s="54">
        <f t="shared" si="0"/>
        <v>17.916666666666664</v>
      </c>
      <c r="E8" s="15">
        <f>2ОБАС!C8</f>
        <v>44.35244709400562</v>
      </c>
      <c r="F8" s="54">
        <f t="shared" si="1"/>
        <v>22.17622354700281</v>
      </c>
      <c r="G8" s="47">
        <f t="shared" si="2"/>
        <v>40.09289021366948</v>
      </c>
    </row>
    <row r="9" spans="1:7" ht="30.75" customHeight="1">
      <c r="A9" s="50" t="s">
        <v>29</v>
      </c>
      <c r="B9" s="42" t="s">
        <v>34</v>
      </c>
      <c r="C9" s="15">
        <f>1РРО!C9</f>
        <v>55.45454545454545</v>
      </c>
      <c r="D9" s="54">
        <f t="shared" si="0"/>
        <v>27.727272727272727</v>
      </c>
      <c r="E9" s="15">
        <f>2ОБАС!C9</f>
        <v>60.42456563302247</v>
      </c>
      <c r="F9" s="54">
        <f t="shared" si="1"/>
        <v>30.212282816511234</v>
      </c>
      <c r="G9" s="47">
        <f t="shared" si="2"/>
        <v>57.93955554378396</v>
      </c>
    </row>
    <row r="10" spans="1:7" ht="32.25" customHeight="1">
      <c r="A10" s="50" t="s">
        <v>35</v>
      </c>
      <c r="B10" s="42" t="s">
        <v>37</v>
      </c>
      <c r="C10" s="15">
        <f>1РРО!C10</f>
        <v>56.25</v>
      </c>
      <c r="D10" s="54">
        <f t="shared" si="0"/>
        <v>28.125</v>
      </c>
      <c r="E10" s="15">
        <f>2ОБАС!C10</f>
        <v>0</v>
      </c>
      <c r="F10" s="54">
        <f t="shared" si="1"/>
        <v>0</v>
      </c>
      <c r="G10" s="47">
        <f t="shared" si="2"/>
        <v>28.125</v>
      </c>
    </row>
    <row r="11" spans="1:7" ht="33.75" customHeight="1">
      <c r="A11" s="50" t="s">
        <v>36</v>
      </c>
      <c r="B11" s="42" t="s">
        <v>38</v>
      </c>
      <c r="C11" s="15">
        <f>1РРО!C11</f>
        <v>41.66666666666667</v>
      </c>
      <c r="D11" s="54">
        <f t="shared" si="0"/>
        <v>20.833333333333336</v>
      </c>
      <c r="E11" s="15">
        <f>2ОБАС!C11</f>
        <v>50.101985017397325</v>
      </c>
      <c r="F11" s="54">
        <f t="shared" si="1"/>
        <v>25.050992508698663</v>
      </c>
      <c r="G11" s="47">
        <f t="shared" si="2"/>
        <v>45.884325842032</v>
      </c>
    </row>
    <row r="12" spans="1:7" ht="36" customHeight="1">
      <c r="A12" s="50" t="s">
        <v>39</v>
      </c>
      <c r="B12" s="42" t="s">
        <v>40</v>
      </c>
      <c r="C12" s="15">
        <f>1РРО!C12</f>
        <v>65</v>
      </c>
      <c r="D12" s="54">
        <f t="shared" si="0"/>
        <v>32.5</v>
      </c>
      <c r="E12" s="15">
        <f>2ОБАС!C12</f>
        <v>98.45247542136603</v>
      </c>
      <c r="F12" s="54">
        <f t="shared" si="1"/>
        <v>49.226237710683016</v>
      </c>
      <c r="G12" s="47">
        <f t="shared" si="2"/>
        <v>81.72623771068302</v>
      </c>
    </row>
    <row r="13" spans="1:7" ht="35.25" customHeight="1">
      <c r="A13" s="50" t="s">
        <v>41</v>
      </c>
      <c r="B13" s="42" t="s">
        <v>42</v>
      </c>
      <c r="C13" s="15">
        <f>1РРО!C13</f>
        <v>65</v>
      </c>
      <c r="D13" s="54">
        <f t="shared" si="0"/>
        <v>32.5</v>
      </c>
      <c r="E13" s="15">
        <f>2ОБАС!C13</f>
        <v>89.99999927755468</v>
      </c>
      <c r="F13" s="54">
        <f t="shared" si="1"/>
        <v>44.99999963877734</v>
      </c>
      <c r="G13" s="47">
        <f t="shared" si="2"/>
        <v>77.49999963877734</v>
      </c>
    </row>
    <row r="14" spans="1:7" ht="34.5" customHeight="1">
      <c r="A14" s="50" t="s">
        <v>43</v>
      </c>
      <c r="B14" s="42" t="s">
        <v>44</v>
      </c>
      <c r="C14" s="15">
        <f>1РРО!C14</f>
        <v>65</v>
      </c>
      <c r="D14" s="54">
        <f t="shared" si="0"/>
        <v>32.5</v>
      </c>
      <c r="E14" s="15">
        <f>2ОБАС!C14</f>
        <v>89.09348251035676</v>
      </c>
      <c r="F14" s="54">
        <f t="shared" si="1"/>
        <v>44.54674125517838</v>
      </c>
      <c r="G14" s="47">
        <f t="shared" si="2"/>
        <v>77.04674125517838</v>
      </c>
    </row>
    <row r="15" spans="1:7" ht="34.5" customHeight="1">
      <c r="A15" s="50" t="s">
        <v>45</v>
      </c>
      <c r="B15" s="42" t="s">
        <v>46</v>
      </c>
      <c r="C15" s="15">
        <f>1РРО!C15</f>
        <v>65</v>
      </c>
      <c r="D15" s="54">
        <f t="shared" si="0"/>
        <v>32.5</v>
      </c>
      <c r="E15" s="15">
        <f>2ОБАС!C15</f>
        <v>80.04772881983257</v>
      </c>
      <c r="F15" s="54">
        <f t="shared" si="1"/>
        <v>40.023864409916285</v>
      </c>
      <c r="G15" s="47">
        <f t="shared" si="2"/>
        <v>72.52386440991629</v>
      </c>
    </row>
    <row r="16" spans="1:7" ht="32.25" customHeight="1">
      <c r="A16" s="50" t="s">
        <v>47</v>
      </c>
      <c r="B16" s="42" t="s">
        <v>50</v>
      </c>
      <c r="C16" s="15">
        <f>1РРО!C16</f>
        <v>65</v>
      </c>
      <c r="D16" s="54">
        <f t="shared" si="0"/>
        <v>32.5</v>
      </c>
      <c r="E16" s="15">
        <f>2ОБАС!C16</f>
        <v>79.22854443593907</v>
      </c>
      <c r="F16" s="54">
        <f t="shared" si="1"/>
        <v>39.614272217969535</v>
      </c>
      <c r="G16" s="47">
        <f t="shared" si="2"/>
        <v>72.11427221796953</v>
      </c>
    </row>
    <row r="17" spans="1:7" ht="33.75" customHeight="1">
      <c r="A17" s="50" t="s">
        <v>48</v>
      </c>
      <c r="B17" s="42" t="s">
        <v>49</v>
      </c>
      <c r="C17" s="15">
        <f>1РРО!C17</f>
        <v>47.5</v>
      </c>
      <c r="D17" s="54">
        <f t="shared" si="0"/>
        <v>23.75</v>
      </c>
      <c r="E17" s="15">
        <f>2ОБАС!C17</f>
        <v>72.39202982713424</v>
      </c>
      <c r="F17" s="54">
        <f t="shared" si="1"/>
        <v>36.19601491356712</v>
      </c>
      <c r="G17" s="47">
        <f t="shared" si="2"/>
        <v>59.94601491356712</v>
      </c>
    </row>
    <row r="18" spans="1:7" ht="35.25" customHeight="1">
      <c r="A18" s="50" t="s">
        <v>51</v>
      </c>
      <c r="B18" s="42" t="s">
        <v>52</v>
      </c>
      <c r="C18" s="15">
        <f>1РРО!C18</f>
        <v>47.5</v>
      </c>
      <c r="D18" s="54">
        <f t="shared" si="0"/>
        <v>23.75</v>
      </c>
      <c r="E18" s="15">
        <f>2ОБАС!C18</f>
        <v>52.59058304024052</v>
      </c>
      <c r="F18" s="54">
        <f t="shared" si="1"/>
        <v>26.29529152012026</v>
      </c>
      <c r="G18" s="47">
        <f t="shared" si="2"/>
        <v>50.04529152012026</v>
      </c>
    </row>
    <row r="19" spans="1:7" ht="34.5" customHeight="1" thickBot="1">
      <c r="A19" s="51" t="s">
        <v>53</v>
      </c>
      <c r="B19" s="43" t="s">
        <v>54</v>
      </c>
      <c r="C19" s="44">
        <f>1РРО!C19</f>
        <v>65</v>
      </c>
      <c r="D19" s="55">
        <f t="shared" si="0"/>
        <v>32.5</v>
      </c>
      <c r="E19" s="44">
        <f>2ОБАС!C19</f>
        <v>52</v>
      </c>
      <c r="F19" s="55">
        <f t="shared" si="1"/>
        <v>26</v>
      </c>
      <c r="G19" s="48">
        <f t="shared" si="2"/>
        <v>58.5</v>
      </c>
    </row>
  </sheetData>
  <sheetProtection/>
  <mergeCells count="8">
    <mergeCell ref="A1:G1"/>
    <mergeCell ref="A3:A4"/>
    <mergeCell ref="B3:B4"/>
    <mergeCell ref="C3:C4"/>
    <mergeCell ref="E3:E4"/>
    <mergeCell ref="G3:G4"/>
    <mergeCell ref="D3:D4"/>
    <mergeCell ref="F3:F4"/>
  </mergeCells>
  <printOptions/>
  <pageMargins left="0.4724409448818898" right="0.3937007874015748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57421875" style="0" customWidth="1"/>
    <col min="2" max="2" width="38.140625" style="0" customWidth="1"/>
    <col min="3" max="3" width="23.28125" style="0" customWidth="1"/>
    <col min="4" max="4" width="18.57421875" style="0" customWidth="1"/>
  </cols>
  <sheetData>
    <row r="1" spans="1:6" ht="15" customHeight="1" thickBot="1">
      <c r="A1" s="57" t="s">
        <v>5</v>
      </c>
      <c r="B1" s="57"/>
      <c r="C1" s="57"/>
      <c r="D1" s="57"/>
      <c r="E1" s="57"/>
      <c r="F1" s="57"/>
    </row>
    <row r="2" spans="1:6" ht="182.25" customHeight="1" thickBot="1">
      <c r="A2" s="2" t="s">
        <v>1</v>
      </c>
      <c r="B2" s="3" t="s">
        <v>2</v>
      </c>
      <c r="C2" s="4" t="s">
        <v>6</v>
      </c>
      <c r="D2" s="4" t="s">
        <v>7</v>
      </c>
      <c r="E2" s="4" t="s">
        <v>8</v>
      </c>
      <c r="F2" s="4" t="s">
        <v>4</v>
      </c>
    </row>
    <row r="3" spans="1:6" ht="18" customHeight="1">
      <c r="A3" s="18" t="s">
        <v>29</v>
      </c>
      <c r="B3" s="19" t="s">
        <v>30</v>
      </c>
      <c r="C3" s="24">
        <v>21</v>
      </c>
      <c r="D3" s="24">
        <v>21</v>
      </c>
      <c r="E3" s="21">
        <f>C3/D3</f>
        <v>1</v>
      </c>
      <c r="F3" s="21">
        <f>1-E3</f>
        <v>0</v>
      </c>
    </row>
    <row r="4" spans="1:6" ht="25.5">
      <c r="A4" s="18" t="s">
        <v>29</v>
      </c>
      <c r="B4" s="19" t="s">
        <v>31</v>
      </c>
      <c r="C4" s="24">
        <v>10</v>
      </c>
      <c r="D4" s="24">
        <v>12</v>
      </c>
      <c r="E4" s="21">
        <f aca="true" t="shared" si="0" ref="E4:E10">C4/D4</f>
        <v>0.8333333333333334</v>
      </c>
      <c r="F4" s="21">
        <f aca="true" t="shared" si="1" ref="F4:F10">1-E4</f>
        <v>0.16666666666666663</v>
      </c>
    </row>
    <row r="5" spans="1:6" ht="25.5">
      <c r="A5" s="18" t="s">
        <v>29</v>
      </c>
      <c r="B5" s="19" t="s">
        <v>32</v>
      </c>
      <c r="C5" s="24">
        <v>1</v>
      </c>
      <c r="D5" s="24">
        <v>10</v>
      </c>
      <c r="E5" s="21">
        <f t="shared" si="0"/>
        <v>0.1</v>
      </c>
      <c r="F5" s="21">
        <f t="shared" si="1"/>
        <v>0.9</v>
      </c>
    </row>
    <row r="6" spans="1:6" ht="25.5">
      <c r="A6" s="18" t="s">
        <v>29</v>
      </c>
      <c r="B6" s="19" t="s">
        <v>33</v>
      </c>
      <c r="C6" s="24">
        <v>10</v>
      </c>
      <c r="D6" s="24">
        <v>12</v>
      </c>
      <c r="E6" s="21">
        <f t="shared" si="0"/>
        <v>0.8333333333333334</v>
      </c>
      <c r="F6" s="21">
        <f t="shared" si="1"/>
        <v>0.16666666666666663</v>
      </c>
    </row>
    <row r="7" spans="1:6" ht="25.5">
      <c r="A7" s="18" t="s">
        <v>29</v>
      </c>
      <c r="B7" s="19" t="s">
        <v>34</v>
      </c>
      <c r="C7" s="24">
        <v>3</v>
      </c>
      <c r="D7" s="24">
        <v>11</v>
      </c>
      <c r="E7" s="21">
        <f t="shared" si="0"/>
        <v>0.2727272727272727</v>
      </c>
      <c r="F7" s="21">
        <f t="shared" si="1"/>
        <v>0.7272727272727273</v>
      </c>
    </row>
    <row r="8" spans="1:6" ht="25.5" customHeight="1">
      <c r="A8" s="18" t="s">
        <v>35</v>
      </c>
      <c r="B8" s="19" t="s">
        <v>37</v>
      </c>
      <c r="C8" s="24">
        <v>2</v>
      </c>
      <c r="D8" s="24">
        <v>8</v>
      </c>
      <c r="E8" s="21">
        <f t="shared" si="0"/>
        <v>0.25</v>
      </c>
      <c r="F8" s="21">
        <f t="shared" si="1"/>
        <v>0.75</v>
      </c>
    </row>
    <row r="9" spans="1:6" ht="25.5">
      <c r="A9" s="18" t="s">
        <v>36</v>
      </c>
      <c r="B9" s="19" t="s">
        <v>38</v>
      </c>
      <c r="C9" s="24">
        <v>2</v>
      </c>
      <c r="D9" s="24">
        <v>3</v>
      </c>
      <c r="E9" s="21">
        <f t="shared" si="0"/>
        <v>0.6666666666666666</v>
      </c>
      <c r="F9" s="21">
        <f t="shared" si="1"/>
        <v>0.33333333333333337</v>
      </c>
    </row>
    <row r="10" spans="1:6" ht="25.5">
      <c r="A10" s="18" t="s">
        <v>39</v>
      </c>
      <c r="B10" s="19" t="s">
        <v>40</v>
      </c>
      <c r="C10" s="24">
        <v>0</v>
      </c>
      <c r="D10" s="24">
        <v>8</v>
      </c>
      <c r="E10" s="21">
        <f t="shared" si="0"/>
        <v>0</v>
      </c>
      <c r="F10" s="21">
        <f t="shared" si="1"/>
        <v>1</v>
      </c>
    </row>
    <row r="11" spans="1:6" ht="25.5">
      <c r="A11" s="18" t="s">
        <v>41</v>
      </c>
      <c r="B11" s="19" t="s">
        <v>42</v>
      </c>
      <c r="C11" s="24">
        <v>0</v>
      </c>
      <c r="D11" s="24">
        <v>3</v>
      </c>
      <c r="E11" s="21">
        <f>C11/D11</f>
        <v>0</v>
      </c>
      <c r="F11" s="21">
        <f>1-E11</f>
        <v>1</v>
      </c>
    </row>
    <row r="12" spans="1:6" ht="25.5">
      <c r="A12" s="18" t="s">
        <v>43</v>
      </c>
      <c r="B12" s="19" t="s">
        <v>44</v>
      </c>
      <c r="C12" s="24">
        <v>0</v>
      </c>
      <c r="D12" s="24">
        <v>5</v>
      </c>
      <c r="E12" s="21">
        <f>C12/D12</f>
        <v>0</v>
      </c>
      <c r="F12" s="21">
        <f>1-E12</f>
        <v>1</v>
      </c>
    </row>
    <row r="13" spans="1:6" ht="25.5">
      <c r="A13" s="18" t="s">
        <v>45</v>
      </c>
      <c r="B13" s="19" t="s">
        <v>46</v>
      </c>
      <c r="C13" s="24">
        <v>0</v>
      </c>
      <c r="D13" s="24">
        <v>7</v>
      </c>
      <c r="E13" s="21">
        <f>C13/D13</f>
        <v>0</v>
      </c>
      <c r="F13" s="21">
        <f>1-E13</f>
        <v>1</v>
      </c>
    </row>
    <row r="14" spans="1:6" ht="25.5">
      <c r="A14" s="18" t="s">
        <v>47</v>
      </c>
      <c r="B14" s="19" t="s">
        <v>50</v>
      </c>
      <c r="C14" s="24">
        <v>0</v>
      </c>
      <c r="D14" s="24">
        <v>4</v>
      </c>
      <c r="E14" s="21">
        <f>C14/D14</f>
        <v>0</v>
      </c>
      <c r="F14" s="21">
        <f>1-E14</f>
        <v>1</v>
      </c>
    </row>
    <row r="15" spans="1:6" ht="25.5">
      <c r="A15" s="18" t="s">
        <v>48</v>
      </c>
      <c r="B15" s="19" t="s">
        <v>49</v>
      </c>
      <c r="C15" s="24">
        <v>1</v>
      </c>
      <c r="D15" s="24">
        <v>2</v>
      </c>
      <c r="E15" s="21">
        <f>C15/D15</f>
        <v>0.5</v>
      </c>
      <c r="F15" s="21">
        <f>1-E15</f>
        <v>0.5</v>
      </c>
    </row>
    <row r="16" spans="1:6" ht="27" customHeight="1">
      <c r="A16" s="18" t="s">
        <v>51</v>
      </c>
      <c r="B16" s="19" t="s">
        <v>52</v>
      </c>
      <c r="C16" s="24">
        <v>1</v>
      </c>
      <c r="D16" s="24">
        <v>2</v>
      </c>
      <c r="E16" s="21">
        <f>C16/D16</f>
        <v>0.5</v>
      </c>
      <c r="F16" s="21">
        <f>1-E16</f>
        <v>0.5</v>
      </c>
    </row>
    <row r="17" spans="1:6" ht="27.75" customHeight="1">
      <c r="A17" s="18" t="s">
        <v>53</v>
      </c>
      <c r="B17" s="19" t="s">
        <v>54</v>
      </c>
      <c r="C17" s="24">
        <v>0</v>
      </c>
      <c r="D17" s="24">
        <v>7</v>
      </c>
      <c r="E17" s="21">
        <f>C17/D17</f>
        <v>0</v>
      </c>
      <c r="F17" s="21">
        <f>1-E17</f>
        <v>1</v>
      </c>
    </row>
  </sheetData>
  <sheetProtection/>
  <mergeCells count="1">
    <mergeCell ref="A1:F1"/>
  </mergeCells>
  <printOptions/>
  <pageMargins left="0.3" right="0.3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7.421875" style="0" customWidth="1"/>
    <col min="2" max="2" width="33.140625" style="0" customWidth="1"/>
    <col min="3" max="3" width="19.28125" style="0" customWidth="1"/>
    <col min="4" max="4" width="19.7109375" style="0" customWidth="1"/>
    <col min="5" max="6" width="9.28125" style="0" bestFit="1" customWidth="1"/>
  </cols>
  <sheetData>
    <row r="1" spans="1:6" ht="35.25" customHeight="1" thickBot="1">
      <c r="A1" s="58" t="s">
        <v>9</v>
      </c>
      <c r="B1" s="58"/>
      <c r="C1" s="58"/>
      <c r="D1" s="58"/>
      <c r="E1" s="58"/>
      <c r="F1" s="58"/>
    </row>
    <row r="2" spans="1:6" ht="86.25" customHeight="1" thickBot="1">
      <c r="A2" s="2" t="s">
        <v>1</v>
      </c>
      <c r="B2" s="3" t="s">
        <v>2</v>
      </c>
      <c r="C2" s="4" t="s">
        <v>10</v>
      </c>
      <c r="D2" s="4" t="s">
        <v>11</v>
      </c>
      <c r="E2" s="4" t="s">
        <v>8</v>
      </c>
      <c r="F2" s="4" t="s">
        <v>4</v>
      </c>
    </row>
    <row r="3" spans="1:6" ht="23.25" customHeight="1">
      <c r="A3" s="18" t="s">
        <v>29</v>
      </c>
      <c r="B3" s="19" t="s">
        <v>30</v>
      </c>
      <c r="C3" s="29">
        <v>0</v>
      </c>
      <c r="D3" s="29">
        <v>1518416.4</v>
      </c>
      <c r="E3" s="21">
        <v>0</v>
      </c>
      <c r="F3" s="21">
        <v>1</v>
      </c>
    </row>
    <row r="4" spans="1:6" s="16" customFormat="1" ht="33" customHeight="1">
      <c r="A4" s="25" t="s">
        <v>29</v>
      </c>
      <c r="B4" s="26" t="s">
        <v>31</v>
      </c>
      <c r="C4" s="28">
        <v>0</v>
      </c>
      <c r="D4" s="28">
        <v>293687.2</v>
      </c>
      <c r="E4" s="27">
        <v>0</v>
      </c>
      <c r="F4" s="27">
        <v>1</v>
      </c>
    </row>
    <row r="5" spans="1:6" s="16" customFormat="1" ht="31.5" customHeight="1">
      <c r="A5" s="25" t="s">
        <v>29</v>
      </c>
      <c r="B5" s="26" t="s">
        <v>32</v>
      </c>
      <c r="C5" s="28">
        <v>0</v>
      </c>
      <c r="D5" s="28">
        <v>269321.1</v>
      </c>
      <c r="E5" s="27">
        <v>0</v>
      </c>
      <c r="F5" s="27">
        <v>1</v>
      </c>
    </row>
    <row r="6" spans="1:6" s="16" customFormat="1" ht="31.5" customHeight="1">
      <c r="A6" s="25" t="s">
        <v>29</v>
      </c>
      <c r="B6" s="26" t="s">
        <v>33</v>
      </c>
      <c r="C6" s="28">
        <v>0</v>
      </c>
      <c r="D6" s="28">
        <v>164589.1</v>
      </c>
      <c r="E6" s="27">
        <v>0</v>
      </c>
      <c r="F6" s="27">
        <v>1</v>
      </c>
    </row>
    <row r="7" spans="1:6" s="16" customFormat="1" ht="32.25" customHeight="1">
      <c r="A7" s="25" t="s">
        <v>29</v>
      </c>
      <c r="B7" s="26" t="s">
        <v>34</v>
      </c>
      <c r="C7" s="28">
        <v>0</v>
      </c>
      <c r="D7" s="28">
        <v>188153</v>
      </c>
      <c r="E7" s="27">
        <v>0</v>
      </c>
      <c r="F7" s="27">
        <v>1</v>
      </c>
    </row>
    <row r="8" spans="1:6" s="16" customFormat="1" ht="25.5">
      <c r="A8" s="25" t="s">
        <v>35</v>
      </c>
      <c r="B8" s="26" t="s">
        <v>37</v>
      </c>
      <c r="C8" s="28">
        <v>0</v>
      </c>
      <c r="D8" s="28">
        <v>4547692.6</v>
      </c>
      <c r="E8" s="27">
        <v>0</v>
      </c>
      <c r="F8" s="27">
        <v>1</v>
      </c>
    </row>
    <row r="9" spans="1:6" ht="25.5">
      <c r="A9" s="18" t="s">
        <v>36</v>
      </c>
      <c r="B9" s="19" t="s">
        <v>38</v>
      </c>
      <c r="C9" s="29">
        <v>0</v>
      </c>
      <c r="D9" s="29">
        <v>50716.6</v>
      </c>
      <c r="E9" s="21">
        <v>0</v>
      </c>
      <c r="F9" s="21">
        <v>1</v>
      </c>
    </row>
    <row r="10" spans="1:6" ht="25.5">
      <c r="A10" s="18" t="s">
        <v>39</v>
      </c>
      <c r="B10" s="19" t="s">
        <v>40</v>
      </c>
      <c r="C10" s="29">
        <v>0</v>
      </c>
      <c r="D10" s="29">
        <v>792802.4</v>
      </c>
      <c r="E10" s="21">
        <f aca="true" t="shared" si="0" ref="E10:E16">C10/D10</f>
        <v>0</v>
      </c>
      <c r="F10" s="21">
        <f aca="true" t="shared" si="1" ref="F10:F16">1-E10</f>
        <v>1</v>
      </c>
    </row>
    <row r="11" spans="1:6" ht="25.5">
      <c r="A11" s="18" t="s">
        <v>41</v>
      </c>
      <c r="B11" s="19" t="s">
        <v>42</v>
      </c>
      <c r="C11" s="29">
        <v>0</v>
      </c>
      <c r="D11" s="29">
        <v>3045113.2</v>
      </c>
      <c r="E11" s="21">
        <f t="shared" si="0"/>
        <v>0</v>
      </c>
      <c r="F11" s="21">
        <f t="shared" si="1"/>
        <v>1</v>
      </c>
    </row>
    <row r="12" spans="1:6" ht="25.5">
      <c r="A12" s="18" t="s">
        <v>43</v>
      </c>
      <c r="B12" s="19" t="s">
        <v>44</v>
      </c>
      <c r="C12" s="29">
        <v>0</v>
      </c>
      <c r="D12" s="29">
        <v>621404.9</v>
      </c>
      <c r="E12" s="21">
        <f t="shared" si="0"/>
        <v>0</v>
      </c>
      <c r="F12" s="21">
        <f t="shared" si="1"/>
        <v>1</v>
      </c>
    </row>
    <row r="13" spans="1:6" ht="25.5">
      <c r="A13" s="18" t="s">
        <v>45</v>
      </c>
      <c r="B13" s="19" t="s">
        <v>46</v>
      </c>
      <c r="C13" s="29">
        <v>0</v>
      </c>
      <c r="D13" s="29">
        <v>563417.8</v>
      </c>
      <c r="E13" s="21">
        <f t="shared" si="0"/>
        <v>0</v>
      </c>
      <c r="F13" s="21">
        <f t="shared" si="1"/>
        <v>1</v>
      </c>
    </row>
    <row r="14" spans="1:6" ht="25.5">
      <c r="A14" s="18" t="s">
        <v>47</v>
      </c>
      <c r="B14" s="19" t="s">
        <v>50</v>
      </c>
      <c r="C14" s="29">
        <v>0</v>
      </c>
      <c r="D14" s="29">
        <v>352065.5</v>
      </c>
      <c r="E14" s="21">
        <f t="shared" si="0"/>
        <v>0</v>
      </c>
      <c r="F14" s="21">
        <f t="shared" si="1"/>
        <v>1</v>
      </c>
    </row>
    <row r="15" spans="1:6" ht="25.5">
      <c r="A15" s="18" t="s">
        <v>48</v>
      </c>
      <c r="B15" s="19" t="s">
        <v>49</v>
      </c>
      <c r="C15" s="29">
        <v>0</v>
      </c>
      <c r="D15" s="29">
        <v>91782.2</v>
      </c>
      <c r="E15" s="21">
        <f t="shared" si="0"/>
        <v>0</v>
      </c>
      <c r="F15" s="21">
        <f t="shared" si="1"/>
        <v>1</v>
      </c>
    </row>
    <row r="16" spans="1:6" s="16" customFormat="1" ht="25.5">
      <c r="A16" s="25" t="s">
        <v>51</v>
      </c>
      <c r="B16" s="26" t="s">
        <v>52</v>
      </c>
      <c r="C16" s="28">
        <v>0</v>
      </c>
      <c r="D16" s="28">
        <v>783369.6</v>
      </c>
      <c r="E16" s="27">
        <f t="shared" si="0"/>
        <v>0</v>
      </c>
      <c r="F16" s="27">
        <f t="shared" si="1"/>
        <v>1</v>
      </c>
    </row>
    <row r="17" spans="1:6" s="16" customFormat="1" ht="25.5">
      <c r="A17" s="25" t="s">
        <v>53</v>
      </c>
      <c r="B17" s="26" t="s">
        <v>54</v>
      </c>
      <c r="C17" s="28">
        <v>0</v>
      </c>
      <c r="D17" s="28">
        <v>76942.9</v>
      </c>
      <c r="E17" s="27">
        <f>C17/D17</f>
        <v>0</v>
      </c>
      <c r="F17" s="27">
        <f>1-E17</f>
        <v>1</v>
      </c>
    </row>
  </sheetData>
  <sheetProtection/>
  <mergeCells count="1">
    <mergeCell ref="A1:F1"/>
  </mergeCells>
  <printOptions/>
  <pageMargins left="0.46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L1"/>
    </sheetView>
  </sheetViews>
  <sheetFormatPr defaultColWidth="9.140625" defaultRowHeight="15"/>
  <cols>
    <col min="2" max="2" width="33.421875" style="0" customWidth="1"/>
  </cols>
  <sheetData>
    <row r="1" spans="1:12" ht="15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3.5" customHeight="1" thickBot="1">
      <c r="A3" s="62" t="s">
        <v>1</v>
      </c>
      <c r="B3" s="64" t="s">
        <v>2</v>
      </c>
      <c r="C3" s="64" t="s">
        <v>12</v>
      </c>
      <c r="D3" s="59" t="s">
        <v>0</v>
      </c>
      <c r="E3" s="60"/>
      <c r="F3" s="61"/>
      <c r="G3" s="66" t="s">
        <v>5</v>
      </c>
      <c r="H3" s="67"/>
      <c r="I3" s="68"/>
      <c r="J3" s="59" t="s">
        <v>9</v>
      </c>
      <c r="K3" s="60"/>
      <c r="L3" s="61"/>
    </row>
    <row r="4" spans="1:12" ht="39" customHeight="1" thickBot="1">
      <c r="A4" s="63" t="s">
        <v>1</v>
      </c>
      <c r="B4" s="65" t="s">
        <v>2</v>
      </c>
      <c r="C4" s="65" t="s">
        <v>13</v>
      </c>
      <c r="D4" s="8" t="s">
        <v>61</v>
      </c>
      <c r="E4" s="8" t="s">
        <v>14</v>
      </c>
      <c r="F4" s="8" t="s">
        <v>60</v>
      </c>
      <c r="G4" s="17" t="s">
        <v>61</v>
      </c>
      <c r="H4" s="17" t="s">
        <v>14</v>
      </c>
      <c r="I4" s="17" t="s">
        <v>60</v>
      </c>
      <c r="J4" s="8" t="s">
        <v>61</v>
      </c>
      <c r="K4" s="8" t="s">
        <v>14</v>
      </c>
      <c r="L4" s="8" t="s">
        <v>60</v>
      </c>
    </row>
    <row r="5" spans="1:12" ht="15">
      <c r="A5" s="18" t="s">
        <v>29</v>
      </c>
      <c r="B5" s="19" t="s">
        <v>30</v>
      </c>
      <c r="C5" s="30">
        <f aca="true" t="shared" si="0" ref="C5:C19">F5+I5+L5</f>
        <v>30</v>
      </c>
      <c r="D5" s="31">
        <f>'1.1'!E4</f>
        <v>0</v>
      </c>
      <c r="E5" s="30">
        <v>35</v>
      </c>
      <c r="F5" s="30">
        <f>D5*E5</f>
        <v>0</v>
      </c>
      <c r="G5" s="32">
        <f>'1.2'!F3</f>
        <v>0</v>
      </c>
      <c r="H5" s="32">
        <v>35</v>
      </c>
      <c r="I5" s="32">
        <f>G5*H5</f>
        <v>0</v>
      </c>
      <c r="J5" s="30">
        <f>'1.3'!F3</f>
        <v>1</v>
      </c>
      <c r="K5" s="30">
        <v>30</v>
      </c>
      <c r="L5" s="30">
        <f>J5*K5</f>
        <v>30</v>
      </c>
    </row>
    <row r="6" spans="1:12" s="16" customFormat="1" ht="25.5">
      <c r="A6" s="25" t="s">
        <v>29</v>
      </c>
      <c r="B6" s="26" t="s">
        <v>31</v>
      </c>
      <c r="C6" s="32">
        <f t="shared" si="0"/>
        <v>35.83333333333333</v>
      </c>
      <c r="D6" s="33">
        <f>'1.1'!E5</f>
        <v>0</v>
      </c>
      <c r="E6" s="32">
        <v>35</v>
      </c>
      <c r="F6" s="32">
        <f aca="true" t="shared" si="1" ref="F6:F19">D6*E6</f>
        <v>0</v>
      </c>
      <c r="G6" s="32">
        <f>'1.2'!F4</f>
        <v>0.16666666666666663</v>
      </c>
      <c r="H6" s="32">
        <v>35</v>
      </c>
      <c r="I6" s="32">
        <f aca="true" t="shared" si="2" ref="I6:I19">G6*H6</f>
        <v>5.833333333333332</v>
      </c>
      <c r="J6" s="32">
        <f>'1.3'!F4</f>
        <v>1</v>
      </c>
      <c r="K6" s="32">
        <v>30</v>
      </c>
      <c r="L6" s="32">
        <f aca="true" t="shared" si="3" ref="L6:L19">J6*K6</f>
        <v>30</v>
      </c>
    </row>
    <row r="7" spans="1:12" s="16" customFormat="1" ht="26.25" customHeight="1">
      <c r="A7" s="25" t="s">
        <v>29</v>
      </c>
      <c r="B7" s="26" t="s">
        <v>32</v>
      </c>
      <c r="C7" s="32">
        <f t="shared" si="0"/>
        <v>61.5</v>
      </c>
      <c r="D7" s="33">
        <f>'1.1'!E6</f>
        <v>0</v>
      </c>
      <c r="E7" s="32">
        <v>35</v>
      </c>
      <c r="F7" s="32">
        <f t="shared" si="1"/>
        <v>0</v>
      </c>
      <c r="G7" s="32">
        <f>'1.2'!F5</f>
        <v>0.9</v>
      </c>
      <c r="H7" s="32">
        <v>35</v>
      </c>
      <c r="I7" s="32">
        <f t="shared" si="2"/>
        <v>31.5</v>
      </c>
      <c r="J7" s="32">
        <f>'1.3'!F5</f>
        <v>1</v>
      </c>
      <c r="K7" s="32">
        <v>30</v>
      </c>
      <c r="L7" s="32">
        <f t="shared" si="3"/>
        <v>30</v>
      </c>
    </row>
    <row r="8" spans="1:12" s="16" customFormat="1" ht="25.5">
      <c r="A8" s="25" t="s">
        <v>29</v>
      </c>
      <c r="B8" s="26" t="s">
        <v>33</v>
      </c>
      <c r="C8" s="32">
        <f t="shared" si="0"/>
        <v>35.83333333333333</v>
      </c>
      <c r="D8" s="33">
        <f>'1.1'!E7</f>
        <v>0</v>
      </c>
      <c r="E8" s="32">
        <v>35</v>
      </c>
      <c r="F8" s="32">
        <f t="shared" si="1"/>
        <v>0</v>
      </c>
      <c r="G8" s="32">
        <f>'1.2'!F6</f>
        <v>0.16666666666666663</v>
      </c>
      <c r="H8" s="32">
        <v>35</v>
      </c>
      <c r="I8" s="32">
        <f t="shared" si="2"/>
        <v>5.833333333333332</v>
      </c>
      <c r="J8" s="32">
        <f>'1.3'!F6</f>
        <v>1</v>
      </c>
      <c r="K8" s="32">
        <v>30</v>
      </c>
      <c r="L8" s="32">
        <f t="shared" si="3"/>
        <v>30</v>
      </c>
    </row>
    <row r="9" spans="1:12" s="16" customFormat="1" ht="25.5">
      <c r="A9" s="25" t="s">
        <v>29</v>
      </c>
      <c r="B9" s="26" t="s">
        <v>34</v>
      </c>
      <c r="C9" s="32">
        <f t="shared" si="0"/>
        <v>55.45454545454545</v>
      </c>
      <c r="D9" s="33">
        <f>'1.1'!E8</f>
        <v>0</v>
      </c>
      <c r="E9" s="32">
        <v>35</v>
      </c>
      <c r="F9" s="32">
        <f t="shared" si="1"/>
        <v>0</v>
      </c>
      <c r="G9" s="32">
        <f>'1.2'!F7</f>
        <v>0.7272727272727273</v>
      </c>
      <c r="H9" s="32">
        <v>35</v>
      </c>
      <c r="I9" s="32">
        <f t="shared" si="2"/>
        <v>25.454545454545457</v>
      </c>
      <c r="J9" s="32">
        <f>'1.3'!F7</f>
        <v>1</v>
      </c>
      <c r="K9" s="32">
        <v>30</v>
      </c>
      <c r="L9" s="32">
        <f t="shared" si="3"/>
        <v>30</v>
      </c>
    </row>
    <row r="10" spans="1:12" s="16" customFormat="1" ht="25.5">
      <c r="A10" s="25" t="s">
        <v>35</v>
      </c>
      <c r="B10" s="26" t="s">
        <v>37</v>
      </c>
      <c r="C10" s="32">
        <f t="shared" si="0"/>
        <v>56.25</v>
      </c>
      <c r="D10" s="33">
        <f>'1.1'!E9</f>
        <v>0</v>
      </c>
      <c r="E10" s="32">
        <v>35</v>
      </c>
      <c r="F10" s="32">
        <f t="shared" si="1"/>
        <v>0</v>
      </c>
      <c r="G10" s="32">
        <f>'1.2'!F8</f>
        <v>0.75</v>
      </c>
      <c r="H10" s="32">
        <v>35</v>
      </c>
      <c r="I10" s="32">
        <f t="shared" si="2"/>
        <v>26.25</v>
      </c>
      <c r="J10" s="32">
        <f>'1.3'!F8</f>
        <v>1</v>
      </c>
      <c r="K10" s="32">
        <v>30</v>
      </c>
      <c r="L10" s="32">
        <f t="shared" si="3"/>
        <v>30</v>
      </c>
    </row>
    <row r="11" spans="1:12" s="16" customFormat="1" ht="25.5">
      <c r="A11" s="25" t="s">
        <v>36</v>
      </c>
      <c r="B11" s="26" t="s">
        <v>38</v>
      </c>
      <c r="C11" s="32">
        <f t="shared" si="0"/>
        <v>41.66666666666667</v>
      </c>
      <c r="D11" s="33">
        <f>'1.1'!E10</f>
        <v>0</v>
      </c>
      <c r="E11" s="32">
        <v>35</v>
      </c>
      <c r="F11" s="32">
        <f t="shared" si="1"/>
        <v>0</v>
      </c>
      <c r="G11" s="32">
        <f>'1.2'!F9</f>
        <v>0.33333333333333337</v>
      </c>
      <c r="H11" s="32">
        <v>35</v>
      </c>
      <c r="I11" s="32">
        <f t="shared" si="2"/>
        <v>11.666666666666668</v>
      </c>
      <c r="J11" s="32">
        <f>'1.3'!F9</f>
        <v>1</v>
      </c>
      <c r="K11" s="32">
        <v>30</v>
      </c>
      <c r="L11" s="32">
        <f t="shared" si="3"/>
        <v>30</v>
      </c>
    </row>
    <row r="12" spans="1:12" s="16" customFormat="1" ht="25.5">
      <c r="A12" s="25" t="s">
        <v>39</v>
      </c>
      <c r="B12" s="26" t="s">
        <v>40</v>
      </c>
      <c r="C12" s="32">
        <f t="shared" si="0"/>
        <v>65</v>
      </c>
      <c r="D12" s="33">
        <f>'1.1'!E11</f>
        <v>0</v>
      </c>
      <c r="E12" s="32">
        <v>35</v>
      </c>
      <c r="F12" s="32">
        <f t="shared" si="1"/>
        <v>0</v>
      </c>
      <c r="G12" s="32">
        <f>'1.2'!F10</f>
        <v>1</v>
      </c>
      <c r="H12" s="32">
        <v>35</v>
      </c>
      <c r="I12" s="32">
        <f t="shared" si="2"/>
        <v>35</v>
      </c>
      <c r="J12" s="32">
        <f>'1.3'!F10</f>
        <v>1</v>
      </c>
      <c r="K12" s="32">
        <v>30</v>
      </c>
      <c r="L12" s="32">
        <f t="shared" si="3"/>
        <v>30</v>
      </c>
    </row>
    <row r="13" spans="1:12" s="16" customFormat="1" ht="25.5">
      <c r="A13" s="25" t="s">
        <v>41</v>
      </c>
      <c r="B13" s="26" t="s">
        <v>42</v>
      </c>
      <c r="C13" s="32">
        <f t="shared" si="0"/>
        <v>65</v>
      </c>
      <c r="D13" s="33">
        <f>'1.1'!E12</f>
        <v>0</v>
      </c>
      <c r="E13" s="32">
        <v>35</v>
      </c>
      <c r="F13" s="32">
        <f t="shared" si="1"/>
        <v>0</v>
      </c>
      <c r="G13" s="32">
        <f>'1.2'!F11</f>
        <v>1</v>
      </c>
      <c r="H13" s="32">
        <v>35</v>
      </c>
      <c r="I13" s="32">
        <f t="shared" si="2"/>
        <v>35</v>
      </c>
      <c r="J13" s="32">
        <f>'1.3'!F11</f>
        <v>1</v>
      </c>
      <c r="K13" s="32">
        <v>30</v>
      </c>
      <c r="L13" s="32">
        <f t="shared" si="3"/>
        <v>30</v>
      </c>
    </row>
    <row r="14" spans="1:12" s="16" customFormat="1" ht="25.5">
      <c r="A14" s="25" t="s">
        <v>43</v>
      </c>
      <c r="B14" s="26" t="s">
        <v>44</v>
      </c>
      <c r="C14" s="32">
        <f t="shared" si="0"/>
        <v>65</v>
      </c>
      <c r="D14" s="33">
        <f>'1.1'!E13</f>
        <v>0</v>
      </c>
      <c r="E14" s="32">
        <v>35</v>
      </c>
      <c r="F14" s="32">
        <f t="shared" si="1"/>
        <v>0</v>
      </c>
      <c r="G14" s="32">
        <f>'1.2'!F12</f>
        <v>1</v>
      </c>
      <c r="H14" s="32">
        <v>35</v>
      </c>
      <c r="I14" s="32">
        <f t="shared" si="2"/>
        <v>35</v>
      </c>
      <c r="J14" s="32">
        <f>'1.3'!F12</f>
        <v>1</v>
      </c>
      <c r="K14" s="32">
        <v>30</v>
      </c>
      <c r="L14" s="32">
        <f t="shared" si="3"/>
        <v>30</v>
      </c>
    </row>
    <row r="15" spans="1:12" s="16" customFormat="1" ht="25.5">
      <c r="A15" s="25" t="s">
        <v>45</v>
      </c>
      <c r="B15" s="26" t="s">
        <v>46</v>
      </c>
      <c r="C15" s="32">
        <f t="shared" si="0"/>
        <v>65</v>
      </c>
      <c r="D15" s="33">
        <f>'1.1'!E14</f>
        <v>0</v>
      </c>
      <c r="E15" s="32">
        <v>35</v>
      </c>
      <c r="F15" s="32">
        <f t="shared" si="1"/>
        <v>0</v>
      </c>
      <c r="G15" s="32">
        <f>'1.2'!F13</f>
        <v>1</v>
      </c>
      <c r="H15" s="32">
        <v>35</v>
      </c>
      <c r="I15" s="32">
        <f t="shared" si="2"/>
        <v>35</v>
      </c>
      <c r="J15" s="32">
        <f>'1.3'!F13</f>
        <v>1</v>
      </c>
      <c r="K15" s="32">
        <v>30</v>
      </c>
      <c r="L15" s="32">
        <f t="shared" si="3"/>
        <v>30</v>
      </c>
    </row>
    <row r="16" spans="1:12" s="16" customFormat="1" ht="25.5">
      <c r="A16" s="25" t="s">
        <v>47</v>
      </c>
      <c r="B16" s="26" t="s">
        <v>50</v>
      </c>
      <c r="C16" s="32">
        <f t="shared" si="0"/>
        <v>65</v>
      </c>
      <c r="D16" s="33">
        <f>'1.1'!E15</f>
        <v>0</v>
      </c>
      <c r="E16" s="32">
        <v>35</v>
      </c>
      <c r="F16" s="32">
        <f t="shared" si="1"/>
        <v>0</v>
      </c>
      <c r="G16" s="32">
        <f>'1.2'!F14</f>
        <v>1</v>
      </c>
      <c r="H16" s="32">
        <v>35</v>
      </c>
      <c r="I16" s="32">
        <f t="shared" si="2"/>
        <v>35</v>
      </c>
      <c r="J16" s="32">
        <f>'1.3'!F14</f>
        <v>1</v>
      </c>
      <c r="K16" s="32">
        <v>30</v>
      </c>
      <c r="L16" s="32">
        <f t="shared" si="3"/>
        <v>30</v>
      </c>
    </row>
    <row r="17" spans="1:12" s="16" customFormat="1" ht="25.5">
      <c r="A17" s="25" t="s">
        <v>48</v>
      </c>
      <c r="B17" s="26" t="s">
        <v>49</v>
      </c>
      <c r="C17" s="32">
        <f t="shared" si="0"/>
        <v>47.5</v>
      </c>
      <c r="D17" s="33">
        <f>'1.1'!E16</f>
        <v>0</v>
      </c>
      <c r="E17" s="32">
        <v>35</v>
      </c>
      <c r="F17" s="32">
        <f t="shared" si="1"/>
        <v>0</v>
      </c>
      <c r="G17" s="32">
        <f>'1.2'!F15</f>
        <v>0.5</v>
      </c>
      <c r="H17" s="32">
        <v>35</v>
      </c>
      <c r="I17" s="32">
        <f t="shared" si="2"/>
        <v>17.5</v>
      </c>
      <c r="J17" s="32">
        <f>'1.3'!F15</f>
        <v>1</v>
      </c>
      <c r="K17" s="32">
        <v>30</v>
      </c>
      <c r="L17" s="32">
        <f t="shared" si="3"/>
        <v>30</v>
      </c>
    </row>
    <row r="18" spans="1:12" s="16" customFormat="1" ht="25.5">
      <c r="A18" s="25" t="s">
        <v>51</v>
      </c>
      <c r="B18" s="26" t="s">
        <v>52</v>
      </c>
      <c r="C18" s="32">
        <f t="shared" si="0"/>
        <v>47.5</v>
      </c>
      <c r="D18" s="33">
        <f>'1.1'!E17</f>
        <v>0</v>
      </c>
      <c r="E18" s="32">
        <v>35</v>
      </c>
      <c r="F18" s="32">
        <f t="shared" si="1"/>
        <v>0</v>
      </c>
      <c r="G18" s="32">
        <f>'1.2'!F16</f>
        <v>0.5</v>
      </c>
      <c r="H18" s="32">
        <v>35</v>
      </c>
      <c r="I18" s="32">
        <f t="shared" si="2"/>
        <v>17.5</v>
      </c>
      <c r="J18" s="32">
        <f>'1.3'!F16</f>
        <v>1</v>
      </c>
      <c r="K18" s="32">
        <v>30</v>
      </c>
      <c r="L18" s="32">
        <f t="shared" si="3"/>
        <v>30</v>
      </c>
    </row>
    <row r="19" spans="1:12" s="16" customFormat="1" ht="25.5">
      <c r="A19" s="25" t="s">
        <v>53</v>
      </c>
      <c r="B19" s="26" t="s">
        <v>54</v>
      </c>
      <c r="C19" s="32">
        <f t="shared" si="0"/>
        <v>65</v>
      </c>
      <c r="D19" s="33">
        <f>'1.1'!E18</f>
        <v>0</v>
      </c>
      <c r="E19" s="32">
        <v>35</v>
      </c>
      <c r="F19" s="32">
        <f t="shared" si="1"/>
        <v>0</v>
      </c>
      <c r="G19" s="32">
        <f>'1.2'!F17</f>
        <v>1</v>
      </c>
      <c r="H19" s="32">
        <v>35</v>
      </c>
      <c r="I19" s="32">
        <f t="shared" si="2"/>
        <v>35</v>
      </c>
      <c r="J19" s="32">
        <f>'1.3'!F17</f>
        <v>1</v>
      </c>
      <c r="K19" s="32">
        <v>30</v>
      </c>
      <c r="L19" s="32">
        <f t="shared" si="3"/>
        <v>30</v>
      </c>
    </row>
  </sheetData>
  <sheetProtection/>
  <mergeCells count="7">
    <mergeCell ref="J3:L3"/>
    <mergeCell ref="A1:L1"/>
    <mergeCell ref="A3:A4"/>
    <mergeCell ref="B3:B4"/>
    <mergeCell ref="C3:C4"/>
    <mergeCell ref="D3:F3"/>
    <mergeCell ref="G3:I3"/>
  </mergeCells>
  <printOptions/>
  <pageMargins left="0.53" right="0.29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00390625" style="0" customWidth="1"/>
    <col min="2" max="2" width="33.421875" style="0" customWidth="1"/>
    <col min="3" max="3" width="28.421875" style="0" customWidth="1"/>
  </cols>
  <sheetData>
    <row r="1" spans="1:5" ht="15" customHeight="1">
      <c r="A1" s="56" t="s">
        <v>55</v>
      </c>
      <c r="B1" s="56"/>
      <c r="C1" s="56"/>
      <c r="D1" s="56"/>
      <c r="E1" s="56"/>
    </row>
    <row r="2" spans="1:5" ht="15">
      <c r="A2" s="56"/>
      <c r="B2" s="56"/>
      <c r="C2" s="56"/>
      <c r="D2" s="56"/>
      <c r="E2" s="56"/>
    </row>
    <row r="3" spans="1:5" ht="15.75" thickBot="1">
      <c r="A3" s="1"/>
      <c r="B3" s="1"/>
      <c r="C3" s="1"/>
      <c r="D3" s="1"/>
      <c r="E3" s="1"/>
    </row>
    <row r="4" spans="1:5" ht="131.25" customHeight="1">
      <c r="A4" s="71" t="s">
        <v>1</v>
      </c>
      <c r="B4" s="71" t="s">
        <v>2</v>
      </c>
      <c r="C4" s="69" t="s">
        <v>57</v>
      </c>
      <c r="D4" s="69" t="s">
        <v>3</v>
      </c>
      <c r="E4" s="69" t="s">
        <v>4</v>
      </c>
    </row>
    <row r="5" spans="1:5" ht="29.25" customHeight="1" thickBot="1">
      <c r="A5" s="72" t="s">
        <v>1</v>
      </c>
      <c r="B5" s="72" t="s">
        <v>2</v>
      </c>
      <c r="C5" s="70" t="s">
        <v>15</v>
      </c>
      <c r="D5" s="70" t="s">
        <v>3</v>
      </c>
      <c r="E5" s="70" t="s">
        <v>4</v>
      </c>
    </row>
    <row r="6" spans="1:5" ht="21.75" customHeight="1">
      <c r="A6" s="18" t="s">
        <v>29</v>
      </c>
      <c r="B6" s="19" t="s">
        <v>30</v>
      </c>
      <c r="C6" s="23" t="s">
        <v>83</v>
      </c>
      <c r="D6" s="23" t="s">
        <v>76</v>
      </c>
      <c r="E6" s="21">
        <v>0</v>
      </c>
    </row>
    <row r="7" spans="1:5" ht="30" customHeight="1">
      <c r="A7" s="18" t="s">
        <v>29</v>
      </c>
      <c r="B7" s="19" t="s">
        <v>31</v>
      </c>
      <c r="C7" s="23">
        <v>40</v>
      </c>
      <c r="D7" s="23" t="s">
        <v>76</v>
      </c>
      <c r="E7" s="21">
        <v>0</v>
      </c>
    </row>
    <row r="8" spans="1:5" ht="30" customHeight="1">
      <c r="A8" s="18" t="s">
        <v>29</v>
      </c>
      <c r="B8" s="19" t="s">
        <v>32</v>
      </c>
      <c r="C8" s="23">
        <v>40</v>
      </c>
      <c r="D8" s="23" t="s">
        <v>76</v>
      </c>
      <c r="E8" s="21">
        <v>0</v>
      </c>
    </row>
    <row r="9" spans="1:5" ht="25.5">
      <c r="A9" s="18" t="s">
        <v>29</v>
      </c>
      <c r="B9" s="19" t="s">
        <v>33</v>
      </c>
      <c r="C9" s="23">
        <v>42</v>
      </c>
      <c r="D9" s="23" t="s">
        <v>76</v>
      </c>
      <c r="E9" s="21">
        <v>0</v>
      </c>
    </row>
    <row r="10" spans="1:5" ht="25.5">
      <c r="A10" s="18" t="s">
        <v>29</v>
      </c>
      <c r="B10" s="19" t="s">
        <v>34</v>
      </c>
      <c r="C10" s="23">
        <v>34</v>
      </c>
      <c r="D10" s="23" t="s">
        <v>76</v>
      </c>
      <c r="E10" s="21">
        <v>0</v>
      </c>
    </row>
    <row r="11" spans="1:5" ht="25.5">
      <c r="A11" s="18" t="s">
        <v>35</v>
      </c>
      <c r="B11" s="19" t="s">
        <v>37</v>
      </c>
      <c r="C11" s="23">
        <v>35</v>
      </c>
      <c r="D11" s="23" t="s">
        <v>76</v>
      </c>
      <c r="E11" s="21">
        <v>0</v>
      </c>
    </row>
    <row r="12" spans="1:5" ht="25.5">
      <c r="A12" s="18" t="s">
        <v>36</v>
      </c>
      <c r="B12" s="19" t="s">
        <v>38</v>
      </c>
      <c r="C12" s="23">
        <v>34</v>
      </c>
      <c r="D12" s="23" t="s">
        <v>76</v>
      </c>
      <c r="E12" s="21">
        <v>0</v>
      </c>
    </row>
    <row r="13" spans="1:5" ht="25.5">
      <c r="A13" s="18" t="s">
        <v>39</v>
      </c>
      <c r="B13" s="19" t="s">
        <v>40</v>
      </c>
      <c r="C13" s="23">
        <v>0</v>
      </c>
      <c r="D13" s="20">
        <v>0</v>
      </c>
      <c r="E13" s="21">
        <v>1</v>
      </c>
    </row>
    <row r="14" spans="1:5" ht="25.5">
      <c r="A14" s="18" t="s">
        <v>41</v>
      </c>
      <c r="B14" s="19" t="s">
        <v>42</v>
      </c>
      <c r="C14" s="23">
        <v>42</v>
      </c>
      <c r="D14" s="23" t="s">
        <v>76</v>
      </c>
      <c r="E14" s="21">
        <v>0</v>
      </c>
    </row>
    <row r="15" spans="1:5" ht="25.5">
      <c r="A15" s="18" t="s">
        <v>43</v>
      </c>
      <c r="B15" s="19" t="s">
        <v>44</v>
      </c>
      <c r="C15" s="23">
        <v>29</v>
      </c>
      <c r="D15" s="23" t="s">
        <v>76</v>
      </c>
      <c r="E15" s="21">
        <v>0</v>
      </c>
    </row>
    <row r="16" spans="1:5" ht="25.5">
      <c r="A16" s="18" t="s">
        <v>45</v>
      </c>
      <c r="B16" s="19" t="s">
        <v>46</v>
      </c>
      <c r="C16" s="23">
        <v>29</v>
      </c>
      <c r="D16" s="23" t="s">
        <v>76</v>
      </c>
      <c r="E16" s="21">
        <v>0</v>
      </c>
    </row>
    <row r="17" spans="1:5" ht="25.5">
      <c r="A17" s="18" t="s">
        <v>47</v>
      </c>
      <c r="B17" s="19" t="s">
        <v>50</v>
      </c>
      <c r="C17" s="23">
        <v>26</v>
      </c>
      <c r="D17" s="23" t="s">
        <v>76</v>
      </c>
      <c r="E17" s="21">
        <v>0</v>
      </c>
    </row>
    <row r="18" spans="1:5" ht="25.5">
      <c r="A18" s="18" t="s">
        <v>48</v>
      </c>
      <c r="B18" s="19" t="s">
        <v>49</v>
      </c>
      <c r="C18" s="23">
        <v>18</v>
      </c>
      <c r="D18" s="23" t="s">
        <v>76</v>
      </c>
      <c r="E18" s="21">
        <v>0</v>
      </c>
    </row>
    <row r="19" spans="1:5" ht="25.5">
      <c r="A19" s="18" t="s">
        <v>51</v>
      </c>
      <c r="B19" s="19" t="s">
        <v>52</v>
      </c>
      <c r="C19" s="23">
        <v>39</v>
      </c>
      <c r="D19" s="23" t="s">
        <v>76</v>
      </c>
      <c r="E19" s="21">
        <v>0</v>
      </c>
    </row>
    <row r="20" spans="1:5" ht="29.25" customHeight="1">
      <c r="A20" s="18" t="s">
        <v>53</v>
      </c>
      <c r="B20" s="19" t="s">
        <v>54</v>
      </c>
      <c r="C20" s="23">
        <v>43</v>
      </c>
      <c r="D20" s="23" t="s">
        <v>76</v>
      </c>
      <c r="E20" s="21">
        <v>0</v>
      </c>
    </row>
  </sheetData>
  <sheetProtection/>
  <mergeCells count="6">
    <mergeCell ref="A1:E2"/>
    <mergeCell ref="E4:E5"/>
    <mergeCell ref="D4:D5"/>
    <mergeCell ref="C4:C5"/>
    <mergeCell ref="A4:A5"/>
    <mergeCell ref="B4:B5"/>
  </mergeCells>
  <printOptions/>
  <pageMargins left="0.57" right="0.51" top="0.4724409448818898" bottom="0.472440944881889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9" sqref="I9"/>
    </sheetView>
  </sheetViews>
  <sheetFormatPr defaultColWidth="9.140625" defaultRowHeight="15"/>
  <cols>
    <col min="1" max="1" width="5.7109375" style="0" customWidth="1"/>
    <col min="2" max="2" width="38.7109375" style="0" customWidth="1"/>
    <col min="3" max="3" width="25.00390625" style="0" customWidth="1"/>
    <col min="4" max="4" width="20.421875" style="0" customWidth="1"/>
  </cols>
  <sheetData>
    <row r="1" spans="1:6" ht="15" customHeight="1">
      <c r="A1" s="73" t="s">
        <v>64</v>
      </c>
      <c r="B1" s="73"/>
      <c r="C1" s="73"/>
      <c r="D1" s="73"/>
      <c r="E1" s="73"/>
      <c r="F1" s="73"/>
    </row>
    <row r="2" spans="1:6" ht="15">
      <c r="A2" s="73"/>
      <c r="B2" s="73"/>
      <c r="C2" s="73"/>
      <c r="D2" s="73"/>
      <c r="E2" s="73"/>
      <c r="F2" s="73"/>
    </row>
    <row r="3" spans="1:6" ht="9.75" customHeight="1" thickBot="1">
      <c r="A3" s="1"/>
      <c r="B3" s="1"/>
      <c r="C3" s="1"/>
      <c r="D3" s="1"/>
      <c r="E3" s="1"/>
      <c r="F3" s="1"/>
    </row>
    <row r="4" spans="1:6" ht="174.75" customHeight="1" thickBot="1">
      <c r="A4" s="71" t="s">
        <v>1</v>
      </c>
      <c r="B4" s="71" t="s">
        <v>2</v>
      </c>
      <c r="C4" s="13" t="s">
        <v>58</v>
      </c>
      <c r="D4" s="13" t="s">
        <v>16</v>
      </c>
      <c r="E4" s="69" t="s">
        <v>8</v>
      </c>
      <c r="F4" s="69" t="s">
        <v>4</v>
      </c>
    </row>
    <row r="5" spans="1:6" ht="15.75" customHeight="1" thickBot="1">
      <c r="A5" s="72" t="s">
        <v>1</v>
      </c>
      <c r="B5" s="72" t="s">
        <v>2</v>
      </c>
      <c r="C5" s="4" t="s">
        <v>17</v>
      </c>
      <c r="D5" s="4" t="s">
        <v>17</v>
      </c>
      <c r="E5" s="70" t="s">
        <v>8</v>
      </c>
      <c r="F5" s="70" t="s">
        <v>4</v>
      </c>
    </row>
    <row r="6" spans="1:6" ht="15.75" customHeight="1">
      <c r="A6" s="18" t="s">
        <v>29</v>
      </c>
      <c r="B6" s="19" t="s">
        <v>30</v>
      </c>
      <c r="C6" s="23">
        <v>21</v>
      </c>
      <c r="D6" s="35">
        <v>21</v>
      </c>
      <c r="E6" s="36">
        <f>C6/D6</f>
        <v>1</v>
      </c>
      <c r="F6" s="21">
        <v>1</v>
      </c>
    </row>
    <row r="7" spans="1:6" ht="25.5">
      <c r="A7" s="18" t="s">
        <v>29</v>
      </c>
      <c r="B7" s="19" t="s">
        <v>31</v>
      </c>
      <c r="C7" s="23">
        <v>11</v>
      </c>
      <c r="D7" s="35">
        <v>11</v>
      </c>
      <c r="E7" s="36">
        <f>C7/D7</f>
        <v>1</v>
      </c>
      <c r="F7" s="21">
        <v>1</v>
      </c>
    </row>
    <row r="8" spans="1:7" ht="25.5">
      <c r="A8" s="18" t="s">
        <v>29</v>
      </c>
      <c r="B8" s="19" t="s">
        <v>32</v>
      </c>
      <c r="C8" s="23">
        <v>14</v>
      </c>
      <c r="D8" s="35">
        <v>14</v>
      </c>
      <c r="E8" s="36">
        <f>C8/D8</f>
        <v>1</v>
      </c>
      <c r="F8" s="21">
        <v>1</v>
      </c>
      <c r="G8" s="11"/>
    </row>
    <row r="9" spans="1:6" ht="25.5">
      <c r="A9" s="18" t="s">
        <v>29</v>
      </c>
      <c r="B9" s="19" t="s">
        <v>33</v>
      </c>
      <c r="C9" s="23">
        <v>3</v>
      </c>
      <c r="D9" s="35">
        <v>3</v>
      </c>
      <c r="E9" s="36">
        <f>C9/D9</f>
        <v>1</v>
      </c>
      <c r="F9" s="21">
        <v>1</v>
      </c>
    </row>
    <row r="10" spans="1:6" ht="25.5">
      <c r="A10" s="18" t="s">
        <v>29</v>
      </c>
      <c r="B10" s="19" t="s">
        <v>34</v>
      </c>
      <c r="C10" s="23">
        <v>16</v>
      </c>
      <c r="D10" s="35">
        <v>16</v>
      </c>
      <c r="E10" s="36">
        <f>C10/D10</f>
        <v>1</v>
      </c>
      <c r="F10" s="21">
        <v>1</v>
      </c>
    </row>
    <row r="11" spans="1:6" ht="25.5">
      <c r="A11" s="18" t="s">
        <v>35</v>
      </c>
      <c r="B11" s="19" t="s">
        <v>37</v>
      </c>
      <c r="C11" s="23">
        <v>0</v>
      </c>
      <c r="D11" s="35">
        <v>0</v>
      </c>
      <c r="E11" s="36">
        <v>0</v>
      </c>
      <c r="F11" s="21">
        <v>0</v>
      </c>
    </row>
    <row r="12" spans="1:6" ht="25.5">
      <c r="A12" s="18" t="s">
        <v>36</v>
      </c>
      <c r="B12" s="19" t="s">
        <v>38</v>
      </c>
      <c r="C12" s="23">
        <v>5</v>
      </c>
      <c r="D12" s="35">
        <v>5</v>
      </c>
      <c r="E12" s="36">
        <f aca="true" t="shared" si="0" ref="E12:E19">C12/D12</f>
        <v>1</v>
      </c>
      <c r="F12" s="21">
        <v>1</v>
      </c>
    </row>
    <row r="13" spans="1:6" ht="25.5">
      <c r="A13" s="18" t="s">
        <v>39</v>
      </c>
      <c r="B13" s="19" t="s">
        <v>40</v>
      </c>
      <c r="C13" s="23">
        <v>21</v>
      </c>
      <c r="D13" s="35">
        <v>21</v>
      </c>
      <c r="E13" s="36">
        <f t="shared" si="0"/>
        <v>1</v>
      </c>
      <c r="F13" s="21">
        <f aca="true" t="shared" si="1" ref="F13:F19">E13</f>
        <v>1</v>
      </c>
    </row>
    <row r="14" spans="1:6" ht="25.5">
      <c r="A14" s="18" t="s">
        <v>41</v>
      </c>
      <c r="B14" s="19" t="s">
        <v>42</v>
      </c>
      <c r="C14" s="23">
        <v>74</v>
      </c>
      <c r="D14" s="35">
        <v>74</v>
      </c>
      <c r="E14" s="36">
        <f t="shared" si="0"/>
        <v>1</v>
      </c>
      <c r="F14" s="21">
        <f t="shared" si="1"/>
        <v>1</v>
      </c>
    </row>
    <row r="15" spans="1:6" ht="19.5" customHeight="1">
      <c r="A15" s="18" t="s">
        <v>43</v>
      </c>
      <c r="B15" s="19" t="s">
        <v>44</v>
      </c>
      <c r="C15" s="23">
        <v>27</v>
      </c>
      <c r="D15" s="35">
        <v>27</v>
      </c>
      <c r="E15" s="36">
        <f t="shared" si="0"/>
        <v>1</v>
      </c>
      <c r="F15" s="21">
        <f t="shared" si="1"/>
        <v>1</v>
      </c>
    </row>
    <row r="16" spans="1:6" ht="28.5" customHeight="1">
      <c r="A16" s="18" t="s">
        <v>45</v>
      </c>
      <c r="B16" s="19" t="s">
        <v>46</v>
      </c>
      <c r="C16" s="23">
        <v>12</v>
      </c>
      <c r="D16" s="35">
        <v>12</v>
      </c>
      <c r="E16" s="36">
        <f t="shared" si="0"/>
        <v>1</v>
      </c>
      <c r="F16" s="21">
        <f t="shared" si="1"/>
        <v>1</v>
      </c>
    </row>
    <row r="17" spans="1:6" ht="25.5">
      <c r="A17" s="18" t="s">
        <v>47</v>
      </c>
      <c r="B17" s="19" t="s">
        <v>50</v>
      </c>
      <c r="C17" s="23">
        <v>10</v>
      </c>
      <c r="D17" s="35">
        <v>10</v>
      </c>
      <c r="E17" s="36">
        <f t="shared" si="0"/>
        <v>1</v>
      </c>
      <c r="F17" s="21">
        <f t="shared" si="1"/>
        <v>1</v>
      </c>
    </row>
    <row r="18" spans="1:6" ht="25.5">
      <c r="A18" s="18" t="s">
        <v>48</v>
      </c>
      <c r="B18" s="19" t="s">
        <v>49</v>
      </c>
      <c r="C18" s="23">
        <v>18</v>
      </c>
      <c r="D18" s="35">
        <v>18</v>
      </c>
      <c r="E18" s="36">
        <f t="shared" si="0"/>
        <v>1</v>
      </c>
      <c r="F18" s="21">
        <f t="shared" si="1"/>
        <v>1</v>
      </c>
    </row>
    <row r="19" spans="1:6" ht="25.5">
      <c r="A19" s="18" t="s">
        <v>51</v>
      </c>
      <c r="B19" s="19" t="s">
        <v>52</v>
      </c>
      <c r="C19" s="23">
        <v>3</v>
      </c>
      <c r="D19" s="35">
        <v>3</v>
      </c>
      <c r="E19" s="36">
        <f t="shared" si="0"/>
        <v>1</v>
      </c>
      <c r="F19" s="21">
        <f t="shared" si="1"/>
        <v>1</v>
      </c>
    </row>
    <row r="20" spans="1:6" ht="25.5">
      <c r="A20" s="18" t="s">
        <v>53</v>
      </c>
      <c r="B20" s="19" t="s">
        <v>54</v>
      </c>
      <c r="C20" s="23">
        <v>11</v>
      </c>
      <c r="D20" s="35">
        <v>11</v>
      </c>
      <c r="E20" s="36">
        <f>C20/D20</f>
        <v>1</v>
      </c>
      <c r="F20" s="21">
        <f>E20</f>
        <v>1</v>
      </c>
    </row>
  </sheetData>
  <sheetProtection/>
  <mergeCells count="5">
    <mergeCell ref="E4:E5"/>
    <mergeCell ref="F4:F5"/>
    <mergeCell ref="A4:A5"/>
    <mergeCell ref="B4:B5"/>
    <mergeCell ref="A1:F2"/>
  </mergeCells>
  <printOptions/>
  <pageMargins left="0.46" right="0.51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23.00390625" style="0" customWidth="1"/>
    <col min="4" max="4" width="21.00390625" style="0" customWidth="1"/>
    <col min="5" max="6" width="9.28125" style="0" bestFit="1" customWidth="1"/>
  </cols>
  <sheetData>
    <row r="1" spans="1:6" ht="51.75" customHeight="1">
      <c r="A1" s="74" t="s">
        <v>67</v>
      </c>
      <c r="B1" s="74"/>
      <c r="C1" s="74"/>
      <c r="D1" s="74"/>
      <c r="E1" s="74"/>
      <c r="F1" s="74"/>
    </row>
    <row r="2" spans="1:6" ht="15">
      <c r="A2" s="1"/>
      <c r="B2" s="1"/>
      <c r="C2" s="1"/>
      <c r="D2" s="1"/>
      <c r="E2" s="1"/>
      <c r="F2" s="1"/>
    </row>
    <row r="3" spans="1:6" ht="15.75" thickBot="1">
      <c r="A3" s="1"/>
      <c r="B3" s="1"/>
      <c r="C3" s="1"/>
      <c r="D3" s="1"/>
      <c r="E3" s="1"/>
      <c r="F3" s="1"/>
    </row>
    <row r="4" spans="1:6" ht="123.75" customHeight="1" thickBot="1">
      <c r="A4" s="71" t="s">
        <v>1</v>
      </c>
      <c r="B4" s="71" t="s">
        <v>2</v>
      </c>
      <c r="C4" s="13" t="s">
        <v>59</v>
      </c>
      <c r="D4" s="13" t="s">
        <v>18</v>
      </c>
      <c r="E4" s="69" t="s">
        <v>8</v>
      </c>
      <c r="F4" s="69" t="s">
        <v>4</v>
      </c>
    </row>
    <row r="5" spans="1:6" ht="15.75" customHeight="1" thickBot="1">
      <c r="A5" s="72" t="s">
        <v>1</v>
      </c>
      <c r="B5" s="72" t="s">
        <v>2</v>
      </c>
      <c r="C5" s="4" t="s">
        <v>17</v>
      </c>
      <c r="D5" s="4" t="s">
        <v>17</v>
      </c>
      <c r="E5" s="70" t="s">
        <v>8</v>
      </c>
      <c r="F5" s="70" t="s">
        <v>4</v>
      </c>
    </row>
    <row r="6" spans="1:6" ht="15">
      <c r="A6" s="5" t="s">
        <v>29</v>
      </c>
      <c r="B6" s="6" t="s">
        <v>30</v>
      </c>
      <c r="C6" s="9">
        <v>120185.2</v>
      </c>
      <c r="D6" s="9">
        <v>737640.5</v>
      </c>
      <c r="E6" s="10">
        <f>C6/D6</f>
        <v>0.16293194313490109</v>
      </c>
      <c r="F6" s="7">
        <f aca="true" t="shared" si="0" ref="F6:F11">E6</f>
        <v>0.16293194313490109</v>
      </c>
    </row>
    <row r="7" spans="1:6" ht="22.5">
      <c r="A7" s="5" t="s">
        <v>29</v>
      </c>
      <c r="B7" s="6" t="s">
        <v>31</v>
      </c>
      <c r="C7" s="9">
        <v>129263.6</v>
      </c>
      <c r="D7" s="9">
        <v>293687.2</v>
      </c>
      <c r="E7" s="10">
        <f>C7/D7</f>
        <v>0.44014039426982177</v>
      </c>
      <c r="F7" s="7">
        <f t="shared" si="0"/>
        <v>0.44014039426982177</v>
      </c>
    </row>
    <row r="8" spans="1:6" ht="22.5">
      <c r="A8" s="5" t="s">
        <v>29</v>
      </c>
      <c r="B8" s="6" t="s">
        <v>32</v>
      </c>
      <c r="C8" s="9">
        <v>264682</v>
      </c>
      <c r="D8" s="9">
        <v>269321.2</v>
      </c>
      <c r="E8" s="10">
        <f>C8/D8</f>
        <v>0.9827744715232221</v>
      </c>
      <c r="F8" s="7">
        <f t="shared" si="0"/>
        <v>0.9827744715232221</v>
      </c>
    </row>
    <row r="9" spans="1:6" ht="22.5">
      <c r="A9" s="5" t="s">
        <v>29</v>
      </c>
      <c r="B9" s="6" t="s">
        <v>33</v>
      </c>
      <c r="C9" s="9">
        <v>13256.2</v>
      </c>
      <c r="D9" s="9">
        <v>164589.1</v>
      </c>
      <c r="E9" s="10">
        <f>C9/D9</f>
        <v>0.08054117800024424</v>
      </c>
      <c r="F9" s="7">
        <f t="shared" si="0"/>
        <v>0.08054117800024424</v>
      </c>
    </row>
    <row r="10" spans="1:6" ht="22.5">
      <c r="A10" s="5" t="s">
        <v>29</v>
      </c>
      <c r="B10" s="6" t="s">
        <v>34</v>
      </c>
      <c r="C10" s="9">
        <v>104809.6</v>
      </c>
      <c r="D10" s="9">
        <v>188153</v>
      </c>
      <c r="E10" s="10">
        <f>C10/D10</f>
        <v>0.5570445329067302</v>
      </c>
      <c r="F10" s="7">
        <f t="shared" si="0"/>
        <v>0.5570445329067302</v>
      </c>
    </row>
    <row r="11" spans="1:6" ht="22.5">
      <c r="A11" s="5" t="s">
        <v>35</v>
      </c>
      <c r="B11" s="6" t="s">
        <v>37</v>
      </c>
      <c r="C11" s="9">
        <v>0</v>
      </c>
      <c r="D11" s="9">
        <v>0</v>
      </c>
      <c r="E11" s="10">
        <v>0</v>
      </c>
      <c r="F11" s="7">
        <f t="shared" si="0"/>
        <v>0</v>
      </c>
    </row>
    <row r="12" spans="1:6" ht="22.5">
      <c r="A12" s="5" t="s">
        <v>36</v>
      </c>
      <c r="B12" s="6" t="s">
        <v>38</v>
      </c>
      <c r="C12" s="9">
        <v>3900</v>
      </c>
      <c r="D12" s="9">
        <v>50716.6</v>
      </c>
      <c r="E12" s="10">
        <f aca="true" t="shared" si="1" ref="E12:E19">C12/D12</f>
        <v>0.07689789930713022</v>
      </c>
      <c r="F12" s="7">
        <f aca="true" t="shared" si="2" ref="F12:F19">E12</f>
        <v>0.07689789930713022</v>
      </c>
    </row>
    <row r="13" spans="1:6" ht="22.5">
      <c r="A13" s="5" t="s">
        <v>39</v>
      </c>
      <c r="B13" s="6" t="s">
        <v>40</v>
      </c>
      <c r="C13" s="9">
        <v>792802.4</v>
      </c>
      <c r="D13" s="9">
        <v>792802.4</v>
      </c>
      <c r="E13" s="12">
        <f t="shared" si="1"/>
        <v>1</v>
      </c>
      <c r="F13" s="7">
        <f t="shared" si="2"/>
        <v>1</v>
      </c>
    </row>
    <row r="14" spans="1:6" ht="22.5">
      <c r="A14" s="5" t="s">
        <v>41</v>
      </c>
      <c r="B14" s="6" t="s">
        <v>42</v>
      </c>
      <c r="C14" s="9">
        <v>3045113.2</v>
      </c>
      <c r="D14" s="9">
        <v>3045113.2</v>
      </c>
      <c r="E14" s="12">
        <f t="shared" si="1"/>
        <v>1</v>
      </c>
      <c r="F14" s="7">
        <f t="shared" si="2"/>
        <v>1</v>
      </c>
    </row>
    <row r="15" spans="1:6" ht="20.25" customHeight="1">
      <c r="A15" s="5" t="s">
        <v>43</v>
      </c>
      <c r="B15" s="6" t="s">
        <v>44</v>
      </c>
      <c r="C15" s="9">
        <v>621404.9</v>
      </c>
      <c r="D15" s="9">
        <v>621404.9</v>
      </c>
      <c r="E15" s="12">
        <f t="shared" si="1"/>
        <v>1</v>
      </c>
      <c r="F15" s="7">
        <f t="shared" si="2"/>
        <v>1</v>
      </c>
    </row>
    <row r="16" spans="1:6" ht="22.5">
      <c r="A16" s="5" t="s">
        <v>45</v>
      </c>
      <c r="B16" s="6" t="s">
        <v>46</v>
      </c>
      <c r="C16" s="9">
        <v>417776.8</v>
      </c>
      <c r="D16" s="9">
        <v>563417.8</v>
      </c>
      <c r="E16" s="12">
        <f t="shared" si="1"/>
        <v>0.7415044395118506</v>
      </c>
      <c r="F16" s="7">
        <f t="shared" si="2"/>
        <v>0.7415044395118506</v>
      </c>
    </row>
    <row r="17" spans="1:6" ht="22.5">
      <c r="A17" s="5" t="s">
        <v>47</v>
      </c>
      <c r="B17" s="6" t="s">
        <v>50</v>
      </c>
      <c r="C17" s="9">
        <v>351815.5</v>
      </c>
      <c r="D17" s="9">
        <v>352065.5</v>
      </c>
      <c r="E17" s="10">
        <f t="shared" si="1"/>
        <v>0.9992899048614533</v>
      </c>
      <c r="F17" s="7">
        <f t="shared" si="2"/>
        <v>0.9992899048614533</v>
      </c>
    </row>
    <row r="18" spans="1:6" ht="22.5">
      <c r="A18" s="5" t="s">
        <v>48</v>
      </c>
      <c r="B18" s="6" t="s">
        <v>49</v>
      </c>
      <c r="C18" s="9">
        <v>66211</v>
      </c>
      <c r="D18" s="9">
        <v>91782.2</v>
      </c>
      <c r="E18" s="10">
        <f t="shared" si="1"/>
        <v>0.7213926011797495</v>
      </c>
      <c r="F18" s="7">
        <f t="shared" si="2"/>
        <v>0.7213926011797495</v>
      </c>
    </row>
    <row r="19" spans="1:6" ht="22.5">
      <c r="A19" s="5" t="s">
        <v>51</v>
      </c>
      <c r="B19" s="6" t="s">
        <v>52</v>
      </c>
      <c r="C19" s="9">
        <v>145000</v>
      </c>
      <c r="D19" s="9">
        <v>783369.6</v>
      </c>
      <c r="E19" s="10">
        <f t="shared" si="1"/>
        <v>0.18509781334379072</v>
      </c>
      <c r="F19" s="7">
        <f t="shared" si="2"/>
        <v>0.18509781334379072</v>
      </c>
    </row>
    <row r="20" spans="1:6" ht="22.5">
      <c r="A20" s="5" t="s">
        <v>53</v>
      </c>
      <c r="B20" s="6" t="s">
        <v>54</v>
      </c>
      <c r="C20" s="9">
        <v>76942.9</v>
      </c>
      <c r="D20" s="9">
        <v>76942.9</v>
      </c>
      <c r="E20" s="10">
        <f>C20/D20</f>
        <v>1</v>
      </c>
      <c r="F20" s="7">
        <f>E20</f>
        <v>1</v>
      </c>
    </row>
  </sheetData>
  <sheetProtection/>
  <mergeCells count="5">
    <mergeCell ref="E4:E5"/>
    <mergeCell ref="F4:F5"/>
    <mergeCell ref="A4:A5"/>
    <mergeCell ref="B4:B5"/>
    <mergeCell ref="A1:F1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5.8515625" style="0" customWidth="1"/>
    <col min="2" max="2" width="43.421875" style="0" customWidth="1"/>
    <col min="3" max="3" width="20.7109375" style="0" customWidth="1"/>
    <col min="4" max="4" width="20.140625" style="0" customWidth="1"/>
  </cols>
  <sheetData>
    <row r="1" spans="1:6" ht="15" customHeight="1">
      <c r="A1" s="56" t="s">
        <v>69</v>
      </c>
      <c r="B1" s="56"/>
      <c r="C1" s="56"/>
      <c r="D1" s="56"/>
      <c r="E1" s="56"/>
      <c r="F1" s="56"/>
    </row>
    <row r="2" spans="1:6" ht="15.75" thickBot="1">
      <c r="A2" s="1"/>
      <c r="B2" s="1"/>
      <c r="C2" s="1"/>
      <c r="D2" s="1"/>
      <c r="E2" s="1"/>
      <c r="F2" s="1"/>
    </row>
    <row r="3" spans="1:6" ht="153" customHeight="1" thickBot="1">
      <c r="A3" s="71" t="s">
        <v>1</v>
      </c>
      <c r="B3" s="71" t="s">
        <v>2</v>
      </c>
      <c r="C3" s="13" t="s">
        <v>19</v>
      </c>
      <c r="D3" s="13" t="s">
        <v>20</v>
      </c>
      <c r="E3" s="69" t="s">
        <v>8</v>
      </c>
      <c r="F3" s="69" t="s">
        <v>4</v>
      </c>
    </row>
    <row r="4" spans="1:6" ht="24.75" customHeight="1" thickBot="1">
      <c r="A4" s="72" t="s">
        <v>1</v>
      </c>
      <c r="B4" s="72" t="s">
        <v>2</v>
      </c>
      <c r="C4" s="4" t="s">
        <v>17</v>
      </c>
      <c r="D4" s="4" t="s">
        <v>17</v>
      </c>
      <c r="E4" s="70" t="s">
        <v>8</v>
      </c>
      <c r="F4" s="70" t="s">
        <v>4</v>
      </c>
    </row>
    <row r="5" spans="1:6" ht="15">
      <c r="A5" s="5" t="s">
        <v>29</v>
      </c>
      <c r="B5" s="6" t="s">
        <v>30</v>
      </c>
      <c r="C5" s="34">
        <v>8</v>
      </c>
      <c r="D5" s="34">
        <v>13</v>
      </c>
      <c r="E5" s="10">
        <f>C5/D5</f>
        <v>0.6153846153846154</v>
      </c>
      <c r="F5" s="7">
        <f>E5</f>
        <v>0.6153846153846154</v>
      </c>
    </row>
    <row r="6" spans="1:6" ht="22.5">
      <c r="A6" s="5" t="s">
        <v>29</v>
      </c>
      <c r="B6" s="6" t="s">
        <v>31</v>
      </c>
      <c r="C6" s="34">
        <v>5</v>
      </c>
      <c r="D6" s="34">
        <v>8</v>
      </c>
      <c r="E6" s="10">
        <f>C6/D6</f>
        <v>0.625</v>
      </c>
      <c r="F6" s="7">
        <f>E6</f>
        <v>0.625</v>
      </c>
    </row>
    <row r="7" spans="1:6" ht="22.5">
      <c r="A7" s="5" t="s">
        <v>29</v>
      </c>
      <c r="B7" s="6" t="s">
        <v>32</v>
      </c>
      <c r="C7" s="34">
        <v>7</v>
      </c>
      <c r="D7" s="34">
        <v>8</v>
      </c>
      <c r="E7" s="10">
        <f>C7/D7</f>
        <v>0.875</v>
      </c>
      <c r="F7" s="7">
        <f>E7</f>
        <v>0.875</v>
      </c>
    </row>
    <row r="8" spans="1:6" ht="25.5">
      <c r="A8" s="18" t="s">
        <v>29</v>
      </c>
      <c r="B8" s="19" t="s">
        <v>33</v>
      </c>
      <c r="C8" s="35">
        <v>1</v>
      </c>
      <c r="D8" s="35">
        <v>8</v>
      </c>
      <c r="E8" s="36">
        <f>C8/D8</f>
        <v>0.125</v>
      </c>
      <c r="F8" s="21">
        <f>E8</f>
        <v>0.125</v>
      </c>
    </row>
    <row r="9" spans="1:6" ht="25.5">
      <c r="A9" s="18" t="s">
        <v>29</v>
      </c>
      <c r="B9" s="19" t="s">
        <v>34</v>
      </c>
      <c r="C9" s="35">
        <v>5</v>
      </c>
      <c r="D9" s="35">
        <v>9</v>
      </c>
      <c r="E9" s="36">
        <f>C9/D9</f>
        <v>0.5555555555555556</v>
      </c>
      <c r="F9" s="21">
        <f>E9</f>
        <v>0.5555555555555556</v>
      </c>
    </row>
    <row r="10" spans="1:6" ht="15">
      <c r="A10" s="18" t="s">
        <v>35</v>
      </c>
      <c r="B10" s="19" t="s">
        <v>37</v>
      </c>
      <c r="C10" s="35">
        <v>0</v>
      </c>
      <c r="D10" s="35">
        <v>0</v>
      </c>
      <c r="E10" s="36">
        <v>0</v>
      </c>
      <c r="F10" s="21">
        <v>0</v>
      </c>
    </row>
    <row r="11" spans="1:6" ht="25.5">
      <c r="A11" s="18" t="s">
        <v>36</v>
      </c>
      <c r="B11" s="19" t="s">
        <v>38</v>
      </c>
      <c r="C11" s="35">
        <v>1</v>
      </c>
      <c r="D11" s="35">
        <v>3</v>
      </c>
      <c r="E11" s="36">
        <f aca="true" t="shared" si="0" ref="E11:E18">C11/D11</f>
        <v>0.3333333333333333</v>
      </c>
      <c r="F11" s="21">
        <f aca="true" t="shared" si="1" ref="F11:F18">E11</f>
        <v>0.3333333333333333</v>
      </c>
    </row>
    <row r="12" spans="1:6" ht="25.5">
      <c r="A12" s="18" t="s">
        <v>39</v>
      </c>
      <c r="B12" s="19" t="s">
        <v>40</v>
      </c>
      <c r="C12" s="35">
        <v>6</v>
      </c>
      <c r="D12" s="35">
        <v>6</v>
      </c>
      <c r="E12" s="36">
        <f t="shared" si="0"/>
        <v>1</v>
      </c>
      <c r="F12" s="21">
        <f t="shared" si="1"/>
        <v>1</v>
      </c>
    </row>
    <row r="13" spans="1:6" ht="25.5">
      <c r="A13" s="18" t="s">
        <v>41</v>
      </c>
      <c r="B13" s="19" t="s">
        <v>42</v>
      </c>
      <c r="C13" s="35">
        <v>8</v>
      </c>
      <c r="D13" s="35">
        <v>8</v>
      </c>
      <c r="E13" s="36">
        <f t="shared" si="0"/>
        <v>1</v>
      </c>
      <c r="F13" s="21">
        <f t="shared" si="1"/>
        <v>1</v>
      </c>
    </row>
    <row r="14" spans="1:6" ht="15">
      <c r="A14" s="18" t="s">
        <v>43</v>
      </c>
      <c r="B14" s="19" t="s">
        <v>44</v>
      </c>
      <c r="C14" s="35">
        <v>10</v>
      </c>
      <c r="D14" s="35">
        <v>10</v>
      </c>
      <c r="E14" s="36">
        <f t="shared" si="0"/>
        <v>1</v>
      </c>
      <c r="F14" s="21">
        <f t="shared" si="1"/>
        <v>1</v>
      </c>
    </row>
    <row r="15" spans="1:6" ht="25.5">
      <c r="A15" s="18" t="s">
        <v>45</v>
      </c>
      <c r="B15" s="19" t="s">
        <v>46</v>
      </c>
      <c r="C15" s="35">
        <v>8</v>
      </c>
      <c r="D15" s="35">
        <v>12</v>
      </c>
      <c r="E15" s="36">
        <f t="shared" si="0"/>
        <v>0.6666666666666666</v>
      </c>
      <c r="F15" s="21">
        <f t="shared" si="1"/>
        <v>0.6666666666666666</v>
      </c>
    </row>
    <row r="16" spans="1:6" ht="25.5">
      <c r="A16" s="18" t="s">
        <v>47</v>
      </c>
      <c r="B16" s="19" t="s">
        <v>50</v>
      </c>
      <c r="C16" s="35">
        <v>8</v>
      </c>
      <c r="D16" s="35">
        <v>9</v>
      </c>
      <c r="E16" s="36">
        <f t="shared" si="0"/>
        <v>0.8888888888888888</v>
      </c>
      <c r="F16" s="21">
        <f t="shared" si="1"/>
        <v>0.8888888888888888</v>
      </c>
    </row>
    <row r="17" spans="1:6" ht="25.5">
      <c r="A17" s="18" t="s">
        <v>48</v>
      </c>
      <c r="B17" s="19" t="s">
        <v>49</v>
      </c>
      <c r="C17" s="35">
        <v>3</v>
      </c>
      <c r="D17" s="35">
        <v>5</v>
      </c>
      <c r="E17" s="36">
        <f t="shared" si="0"/>
        <v>0.6</v>
      </c>
      <c r="F17" s="21">
        <f t="shared" si="1"/>
        <v>0.6</v>
      </c>
    </row>
    <row r="18" spans="1:6" ht="25.5">
      <c r="A18" s="18" t="s">
        <v>51</v>
      </c>
      <c r="B18" s="19" t="s">
        <v>52</v>
      </c>
      <c r="C18" s="35">
        <v>1</v>
      </c>
      <c r="D18" s="35">
        <v>3</v>
      </c>
      <c r="E18" s="36">
        <f t="shared" si="0"/>
        <v>0.3333333333333333</v>
      </c>
      <c r="F18" s="21">
        <f t="shared" si="1"/>
        <v>0.3333333333333333</v>
      </c>
    </row>
    <row r="19" spans="1:6" ht="25.5">
      <c r="A19" s="18" t="s">
        <v>53</v>
      </c>
      <c r="B19" s="19" t="s">
        <v>54</v>
      </c>
      <c r="C19" s="35">
        <v>3</v>
      </c>
      <c r="D19" s="35">
        <v>3</v>
      </c>
      <c r="E19" s="36">
        <f>C19/D19</f>
        <v>1</v>
      </c>
      <c r="F19" s="21">
        <f>E19</f>
        <v>1</v>
      </c>
    </row>
  </sheetData>
  <sheetProtection/>
  <mergeCells count="5">
    <mergeCell ref="E3:E4"/>
    <mergeCell ref="F3:F4"/>
    <mergeCell ref="A3:A4"/>
    <mergeCell ref="B3:B4"/>
    <mergeCell ref="A1:F1"/>
  </mergeCells>
  <printOptions/>
  <pageMargins left="0.39" right="0.3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4.7109375" style="0" customWidth="1"/>
    <col min="2" max="2" width="34.7109375" style="0" customWidth="1"/>
    <col min="3" max="3" width="22.140625" style="0" customWidth="1"/>
    <col min="4" max="4" width="20.7109375" style="0" customWidth="1"/>
    <col min="5" max="6" width="9.28125" style="0" bestFit="1" customWidth="1"/>
  </cols>
  <sheetData>
    <row r="1" spans="1:6" ht="35.25" customHeight="1">
      <c r="A1" s="56" t="s">
        <v>70</v>
      </c>
      <c r="B1" s="56"/>
      <c r="C1" s="56"/>
      <c r="D1" s="56"/>
      <c r="E1" s="56"/>
      <c r="F1" s="56"/>
    </row>
    <row r="2" spans="1:6" ht="15.75" thickBot="1">
      <c r="A2" s="1"/>
      <c r="B2" s="1"/>
      <c r="C2" s="1"/>
      <c r="D2" s="1"/>
      <c r="E2" s="1"/>
      <c r="F2" s="1"/>
    </row>
    <row r="3" spans="1:6" ht="165.75" customHeight="1" thickBot="1">
      <c r="A3" s="71" t="s">
        <v>1</v>
      </c>
      <c r="B3" s="71" t="s">
        <v>2</v>
      </c>
      <c r="C3" s="13" t="s">
        <v>21</v>
      </c>
      <c r="D3" s="13" t="s">
        <v>22</v>
      </c>
      <c r="E3" s="75" t="s">
        <v>8</v>
      </c>
      <c r="F3" s="69" t="s">
        <v>4</v>
      </c>
    </row>
    <row r="4" spans="1:6" ht="20.25" customHeight="1" thickBot="1">
      <c r="A4" s="72" t="s">
        <v>1</v>
      </c>
      <c r="B4" s="72" t="s">
        <v>2</v>
      </c>
      <c r="C4" s="4" t="s">
        <v>17</v>
      </c>
      <c r="D4" s="4" t="s">
        <v>17</v>
      </c>
      <c r="E4" s="76" t="s">
        <v>8</v>
      </c>
      <c r="F4" s="70" t="s">
        <v>4</v>
      </c>
    </row>
    <row r="5" spans="1:6" ht="15">
      <c r="A5" s="18" t="s">
        <v>29</v>
      </c>
      <c r="B5" s="19" t="s">
        <v>30</v>
      </c>
      <c r="C5" s="24">
        <v>118802.6</v>
      </c>
      <c r="D5" s="24">
        <v>120185.2</v>
      </c>
      <c r="E5" s="36">
        <f>C5/D5</f>
        <v>0.9884960877046426</v>
      </c>
      <c r="F5" s="21">
        <f aca="true" t="shared" si="0" ref="F5:F10">E5</f>
        <v>0.9884960877046426</v>
      </c>
    </row>
    <row r="6" spans="1:6" ht="25.5">
      <c r="A6" s="18" t="s">
        <v>29</v>
      </c>
      <c r="B6" s="19" t="s">
        <v>31</v>
      </c>
      <c r="C6" s="24">
        <v>129263.6</v>
      </c>
      <c r="D6" s="24">
        <v>129263.6</v>
      </c>
      <c r="E6" s="36">
        <f>C6/D6</f>
        <v>1</v>
      </c>
      <c r="F6" s="21">
        <f t="shared" si="0"/>
        <v>1</v>
      </c>
    </row>
    <row r="7" spans="1:6" ht="25.5">
      <c r="A7" s="18" t="s">
        <v>29</v>
      </c>
      <c r="B7" s="19" t="s">
        <v>32</v>
      </c>
      <c r="C7" s="24">
        <v>264682</v>
      </c>
      <c r="D7" s="24">
        <v>264682</v>
      </c>
      <c r="E7" s="36">
        <f>C7/D7</f>
        <v>1</v>
      </c>
      <c r="F7" s="21">
        <f t="shared" si="0"/>
        <v>1</v>
      </c>
    </row>
    <row r="8" spans="1:6" ht="25.5">
      <c r="A8" s="18" t="s">
        <v>29</v>
      </c>
      <c r="B8" s="19" t="s">
        <v>33</v>
      </c>
      <c r="C8" s="24">
        <v>13256.2</v>
      </c>
      <c r="D8" s="24">
        <v>13256.2</v>
      </c>
      <c r="E8" s="36">
        <f>C8/D8</f>
        <v>1</v>
      </c>
      <c r="F8" s="21">
        <f t="shared" si="0"/>
        <v>1</v>
      </c>
    </row>
    <row r="9" spans="1:6" ht="25.5">
      <c r="A9" s="18" t="s">
        <v>29</v>
      </c>
      <c r="B9" s="19" t="s">
        <v>34</v>
      </c>
      <c r="C9" s="24">
        <v>89810.1</v>
      </c>
      <c r="D9" s="24">
        <v>104809.6</v>
      </c>
      <c r="E9" s="36">
        <f>C9/D9</f>
        <v>0.8568881094861539</v>
      </c>
      <c r="F9" s="21">
        <f t="shared" si="0"/>
        <v>0.8568881094861539</v>
      </c>
    </row>
    <row r="10" spans="1:6" ht="25.5">
      <c r="A10" s="18" t="s">
        <v>35</v>
      </c>
      <c r="B10" s="19" t="s">
        <v>37</v>
      </c>
      <c r="C10" s="24">
        <v>0</v>
      </c>
      <c r="D10" s="24">
        <v>0</v>
      </c>
      <c r="E10" s="36">
        <v>0</v>
      </c>
      <c r="F10" s="21">
        <f t="shared" si="0"/>
        <v>0</v>
      </c>
    </row>
    <row r="11" spans="1:6" ht="25.5">
      <c r="A11" s="18" t="s">
        <v>36</v>
      </c>
      <c r="B11" s="19" t="s">
        <v>38</v>
      </c>
      <c r="C11" s="24">
        <v>3900</v>
      </c>
      <c r="D11" s="24">
        <v>3900</v>
      </c>
      <c r="E11" s="36">
        <f>C11/D11</f>
        <v>1</v>
      </c>
      <c r="F11" s="21">
        <f aca="true" t="shared" si="1" ref="F11:F18">E11</f>
        <v>1</v>
      </c>
    </row>
    <row r="12" spans="1:6" ht="25.5">
      <c r="A12" s="18" t="s">
        <v>39</v>
      </c>
      <c r="B12" s="19" t="s">
        <v>40</v>
      </c>
      <c r="C12" s="24">
        <v>792802.4</v>
      </c>
      <c r="D12" s="24">
        <v>792802.4</v>
      </c>
      <c r="E12" s="36">
        <f>C12/D12</f>
        <v>1</v>
      </c>
      <c r="F12" s="21">
        <f t="shared" si="1"/>
        <v>1</v>
      </c>
    </row>
    <row r="13" spans="1:6" ht="25.5">
      <c r="A13" s="18" t="s">
        <v>41</v>
      </c>
      <c r="B13" s="19" t="s">
        <v>42</v>
      </c>
      <c r="C13" s="24">
        <v>3045213</v>
      </c>
      <c r="D13" s="24">
        <v>3045213.2</v>
      </c>
      <c r="E13" s="36">
        <f>C13/D13</f>
        <v>0.9999999343231534</v>
      </c>
      <c r="F13" s="21">
        <f t="shared" si="1"/>
        <v>0.9999999343231534</v>
      </c>
    </row>
    <row r="14" spans="1:6" ht="25.5">
      <c r="A14" s="18" t="s">
        <v>43</v>
      </c>
      <c r="B14" s="19" t="s">
        <v>44</v>
      </c>
      <c r="C14" s="24">
        <v>621404.9</v>
      </c>
      <c r="D14" s="24">
        <v>621404.9</v>
      </c>
      <c r="E14" s="36">
        <f>C14/D14</f>
        <v>1</v>
      </c>
      <c r="F14" s="21">
        <f t="shared" si="1"/>
        <v>1</v>
      </c>
    </row>
    <row r="15" spans="1:6" ht="25.5">
      <c r="A15" s="18" t="s">
        <v>45</v>
      </c>
      <c r="B15" s="19" t="s">
        <v>46</v>
      </c>
      <c r="C15" s="24">
        <v>563417.8</v>
      </c>
      <c r="D15" s="24">
        <v>417776.8</v>
      </c>
      <c r="E15" s="36">
        <v>1</v>
      </c>
      <c r="F15" s="21">
        <f t="shared" si="1"/>
        <v>1</v>
      </c>
    </row>
    <row r="16" spans="1:6" ht="25.5">
      <c r="A16" s="18" t="s">
        <v>47</v>
      </c>
      <c r="B16" s="19" t="s">
        <v>50</v>
      </c>
      <c r="C16" s="24">
        <v>351815.5</v>
      </c>
      <c r="D16" s="24">
        <v>351815.5</v>
      </c>
      <c r="E16" s="36">
        <f>C16/D16</f>
        <v>1</v>
      </c>
      <c r="F16" s="21">
        <f t="shared" si="1"/>
        <v>1</v>
      </c>
    </row>
    <row r="17" spans="1:6" ht="25.5">
      <c r="A17" s="18" t="s">
        <v>48</v>
      </c>
      <c r="B17" s="19" t="s">
        <v>49</v>
      </c>
      <c r="C17" s="24">
        <v>66211</v>
      </c>
      <c r="D17" s="24">
        <v>66211</v>
      </c>
      <c r="E17" s="36">
        <f>C17/D17</f>
        <v>1</v>
      </c>
      <c r="F17" s="21">
        <f t="shared" si="1"/>
        <v>1</v>
      </c>
    </row>
    <row r="18" spans="1:6" ht="25.5">
      <c r="A18" s="18" t="s">
        <v>51</v>
      </c>
      <c r="B18" s="19" t="s">
        <v>52</v>
      </c>
      <c r="C18" s="24">
        <v>145000</v>
      </c>
      <c r="D18" s="24">
        <v>145000</v>
      </c>
      <c r="E18" s="36">
        <f>C18/D18</f>
        <v>1</v>
      </c>
      <c r="F18" s="21">
        <f t="shared" si="1"/>
        <v>1</v>
      </c>
    </row>
    <row r="19" spans="1:6" ht="25.5">
      <c r="A19" s="18" t="s">
        <v>53</v>
      </c>
      <c r="B19" s="19" t="s">
        <v>54</v>
      </c>
      <c r="C19" s="24">
        <v>0</v>
      </c>
      <c r="D19" s="24">
        <v>76942.9</v>
      </c>
      <c r="E19" s="36">
        <f>C19/D19</f>
        <v>0</v>
      </c>
      <c r="F19" s="21">
        <f>E19</f>
        <v>0</v>
      </c>
    </row>
  </sheetData>
  <sheetProtection/>
  <mergeCells count="5">
    <mergeCell ref="E3:E4"/>
    <mergeCell ref="F3:F4"/>
    <mergeCell ref="A3:A4"/>
    <mergeCell ref="B3:B4"/>
    <mergeCell ref="A1:F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Гриппа</dc:creator>
  <cp:keywords/>
  <dc:description/>
  <cp:lastModifiedBy>Бойко Роман</cp:lastModifiedBy>
  <cp:lastPrinted>2012-12-19T08:36:58Z</cp:lastPrinted>
  <dcterms:created xsi:type="dcterms:W3CDTF">2012-11-13T13:32:27Z</dcterms:created>
  <dcterms:modified xsi:type="dcterms:W3CDTF">2013-10-07T11:17:39Z</dcterms:modified>
  <cp:category/>
  <cp:version/>
  <cp:contentType/>
  <cp:contentStatus/>
</cp:coreProperties>
</file>